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1700" windowHeight="6045" activeTab="0"/>
  </bookViews>
  <sheets>
    <sheet name="封面" sheetId="1" r:id="rId1"/>
    <sheet name="總說明" sheetId="2" r:id="rId2"/>
    <sheet name="歲入來源別決算表" sheetId="3" r:id="rId3"/>
    <sheet name="歲出機關別決算表" sheetId="4" r:id="rId4"/>
    <sheet name="以前年度歲入來源別轉入數決算表" sheetId="5" r:id="rId5"/>
    <sheet name="以前年度歲出機關別轉入數決算表" sheetId="6" r:id="rId6"/>
    <sheet name="平衡表" sheetId="7" r:id="rId7"/>
    <sheet name="資本資產表" sheetId="8" r:id="rId8"/>
    <sheet name="現金出納表" sheetId="9" r:id="rId9"/>
    <sheet name="平衡表科目明細表" sheetId="10" r:id="rId10"/>
    <sheet name="資本資產變動表" sheetId="11" r:id="rId11"/>
    <sheet name="收入實現數與繳付公庫數分析表" sheetId="12" r:id="rId12"/>
    <sheet name="支出實現數與公庫撥入數分析表" sheetId="13" r:id="rId13"/>
    <sheet name="收入支出彙計表" sheetId="14" r:id="rId14"/>
    <sheet name="歲出用途別科目分析表" sheetId="15" r:id="rId15"/>
    <sheet name="歲出用途別科目分析表(統籌)" sheetId="16" r:id="rId16"/>
    <sheet name="歲出用途別決算累計表" sheetId="17" r:id="rId17"/>
    <sheet name="人事費" sheetId="18" r:id="rId18"/>
    <sheet name="歲入保留分析表" sheetId="19" r:id="rId19"/>
    <sheet name="歲入餘絀分析表" sheetId="20" r:id="rId20"/>
    <sheet name="歲出保留分析表" sheetId="21" r:id="rId21"/>
    <sheet name="歲出賸餘分析表" sheetId="22" r:id="rId22"/>
    <sheet name="歲出資本支出分析表" sheetId="23" r:id="rId23"/>
    <sheet name="補助及捐助經費報告表" sheetId="24" r:id="rId24"/>
    <sheet name="補助及捐助經費報告表(統籌)" sheetId="25" r:id="rId25"/>
    <sheet name="歲出按職能及經濟性綜合分類表" sheetId="26" r:id="rId26"/>
    <sheet name="未來或有給付責任" sheetId="27" r:id="rId27"/>
    <sheet name="封底" sheetId="28" r:id="rId28"/>
  </sheets>
  <definedNames/>
  <calcPr fullCalcOnLoad="1"/>
</workbook>
</file>

<file path=xl/sharedStrings.xml><?xml version="1.0" encoding="utf-8"?>
<sst xmlns="http://schemas.openxmlformats.org/spreadsheetml/2006/main" count="6260" uniqueCount="1423">
  <si>
    <t>中 華 民 國 108 年 度</t>
  </si>
  <si>
    <t>（108年 1 月 1 日至 108年 12 月 31 日）</t>
  </si>
  <si>
    <t>高雄市總決算</t>
  </si>
  <si>
    <t>高雄市政府社會局單位決算</t>
  </si>
  <si>
    <t>高雄市政府社會局編</t>
  </si>
  <si>
    <t>　</t>
  </si>
  <si>
    <t>主辦會計人員:</t>
  </si>
  <si>
    <t>機 關 長 官 :</t>
  </si>
  <si>
    <t/>
  </si>
  <si>
    <t>高雄市政</t>
  </si>
  <si>
    <t>府社會局</t>
  </si>
  <si>
    <t>歲入來源</t>
  </si>
  <si>
    <t>別決算表</t>
  </si>
  <si>
    <t>經常門</t>
  </si>
  <si>
    <t xml:space="preserve">中華民國 </t>
  </si>
  <si>
    <t>108年度</t>
  </si>
  <si>
    <t>單位:新臺幣元</t>
  </si>
  <si>
    <t>科目</t>
  </si>
  <si>
    <t>預算數</t>
  </si>
  <si>
    <t>決算數</t>
  </si>
  <si>
    <t>比　較
增減數
(3)=(2)-(1)</t>
  </si>
  <si>
    <t>決算數占預算數之比率
(2)/(1)％</t>
  </si>
  <si>
    <t>款</t>
  </si>
  <si>
    <t>項</t>
  </si>
  <si>
    <t>目</t>
  </si>
  <si>
    <t>節</t>
  </si>
  <si>
    <t>名稱及編號</t>
  </si>
  <si>
    <t>原預算數</t>
  </si>
  <si>
    <t>預　算
增減數</t>
  </si>
  <si>
    <t>合　計
(1)</t>
  </si>
  <si>
    <t>實現數</t>
  </si>
  <si>
    <t>應收數</t>
  </si>
  <si>
    <t>保留數</t>
  </si>
  <si>
    <t>合　計
(2)</t>
  </si>
  <si>
    <t>　　　　　　合 　　 計
　</t>
  </si>
  <si>
    <t>-</t>
  </si>
  <si>
    <t>92.22%</t>
  </si>
  <si>
    <t>　　　　　　經資門總計
　</t>
  </si>
  <si>
    <t>　　　　　　經常門合計
　</t>
  </si>
  <si>
    <t>01</t>
  </si>
  <si>
    <t>01080000000
稅課收入
　</t>
  </si>
  <si>
    <t>93.61%</t>
  </si>
  <si>
    <t>080</t>
  </si>
  <si>
    <t>　01080800000
　高雄市政府社會局
　</t>
  </si>
  <si>
    <t>　　01080800900
　　統籌分配稅
　</t>
  </si>
  <si>
    <t>　　　01080800902
　　　特別統籌
　</t>
  </si>
  <si>
    <t>02</t>
  </si>
  <si>
    <t>03080000000
罰款及賠償收入
　</t>
  </si>
  <si>
    <t>237.01%</t>
  </si>
  <si>
    <t>　03080800000
　高雄市政府社會局
　</t>
  </si>
  <si>
    <t>　　03080800100
　　罰金罰鍰及怠金
　</t>
  </si>
  <si>
    <t>236.06%</t>
  </si>
  <si>
    <t>　　　03080800101
　　　罰金罰鍰
　</t>
  </si>
  <si>
    <t>　　03080800300
　　賠償收入
　</t>
  </si>
  <si>
    <t>　　　03080800301
　　　一般賠償收入
　</t>
  </si>
  <si>
    <t>03</t>
  </si>
  <si>
    <t>04080000000
規費收入
　</t>
  </si>
  <si>
    <t>89.22%</t>
  </si>
  <si>
    <t>　04080800000
　高雄市政府社會局
　</t>
  </si>
  <si>
    <t>　　04080800100
　　行政規費收入
　</t>
  </si>
  <si>
    <t>199.5%</t>
  </si>
  <si>
    <t>　　　04080800102
　　　證照費
　</t>
  </si>
  <si>
    <t>109.38%</t>
  </si>
  <si>
    <t>　　　04080800105
　　　許可費
　</t>
  </si>
  <si>
    <t>560%</t>
  </si>
  <si>
    <t>　　04080800200
　　使用規費收入
　</t>
  </si>
  <si>
    <t>86.8%</t>
  </si>
  <si>
    <t>　　　04080800204
　　　資料使用費
　</t>
  </si>
  <si>
    <t>33.98%</t>
  </si>
  <si>
    <t>　　　04080800213
　　　場地設施使用費
　</t>
  </si>
  <si>
    <t>101.6%</t>
  </si>
  <si>
    <t>　　　04080800214
　　　服務費
　</t>
  </si>
  <si>
    <t>77.52%</t>
  </si>
  <si>
    <t>04</t>
  </si>
  <si>
    <t>06080000000
財產收入
　</t>
  </si>
  <si>
    <t>296.66%</t>
  </si>
  <si>
    <t>　06080800000
　高雄市政府社會局
　</t>
  </si>
  <si>
    <t>　　06080800100
　　財產孳息
　</t>
  </si>
  <si>
    <t>257.69%</t>
  </si>
  <si>
    <t>　　　06080800101
　　　利息收入
　</t>
  </si>
  <si>
    <t>　　　06080800102
　　　租金收入
　</t>
  </si>
  <si>
    <t>254.63%</t>
  </si>
  <si>
    <t>　　06080800500
　　廢舊物資售價
　</t>
  </si>
  <si>
    <t>642.87%</t>
  </si>
  <si>
    <t>　　　06080800501
　　　廢舊物資售價
　</t>
  </si>
  <si>
    <t>05</t>
  </si>
  <si>
    <t>08080000000
補助收入
　</t>
  </si>
  <si>
    <t>91%</t>
  </si>
  <si>
    <t>　08080800000
　高雄市政府社會局
　</t>
  </si>
  <si>
    <t>　　08080800100
　　上級政府補助收入
　</t>
  </si>
  <si>
    <t>　　　08080800102
　　　計畫型補助收入
　</t>
  </si>
  <si>
    <t>06</t>
  </si>
  <si>
    <t>11080000000
其他收入
　</t>
  </si>
  <si>
    <t>1241.04%</t>
  </si>
  <si>
    <t>　11080800000
　高雄市政府社會局
　</t>
  </si>
  <si>
    <t>　　11080800200
　　雜項收入
　</t>
  </si>
  <si>
    <t>　　　11080800201
　　　收回以前年度歲出
　</t>
  </si>
  <si>
    <t>1158.12%</t>
  </si>
  <si>
    <t>　　　11080800210
　　　其他雜項收入
　</t>
  </si>
  <si>
    <t>4267.95%</t>
  </si>
  <si>
    <t>歲出機關</t>
  </si>
  <si>
    <t>經資門併計</t>
  </si>
  <si>
    <t>說明</t>
  </si>
  <si>
    <t>應付數</t>
  </si>
  <si>
    <t>　　　　　 合　　　　計
　</t>
  </si>
  <si>
    <t>96.61%</t>
  </si>
  <si>
    <t>00080000000
高雄市政府社會局主管
　</t>
  </si>
  <si>
    <t>　00080800000
　高雄市政府社會局
　</t>
  </si>
  <si>
    <t>　　經常門合計
　</t>
  </si>
  <si>
    <t>96.78%</t>
  </si>
  <si>
    <t>　　資本門合計
　</t>
  </si>
  <si>
    <t>74.83%</t>
  </si>
  <si>
    <t>　　66080800200
　　社會保險
　</t>
  </si>
  <si>
    <t>100%</t>
  </si>
  <si>
    <t>　　　66080800201
　　　社會保險
　</t>
  </si>
  <si>
    <t>　　　　040000獎補助費
　</t>
  </si>
  <si>
    <t>　　67080800200
　　社會救助
　</t>
  </si>
  <si>
    <t>93.67%</t>
  </si>
  <si>
    <t>　　　67080800204
　　　社會救助
　</t>
  </si>
  <si>
    <t>　　　　010000人事費
　</t>
  </si>
  <si>
    <t>54.28%</t>
  </si>
  <si>
    <t>　　　　020000業務費
　</t>
  </si>
  <si>
    <t>84.31%</t>
  </si>
  <si>
    <t>預算增減數-1,250,719元=經費流用-1,250,719元</t>
  </si>
  <si>
    <t>93.92%</t>
  </si>
  <si>
    <t>預算增減數1,250,719元=經費流用1,250,719元</t>
  </si>
  <si>
    <t>　　68080800100
　　一般行政
　</t>
  </si>
  <si>
    <t>94.84%</t>
  </si>
  <si>
    <t>　　　68080800101
　　　行政管理
　</t>
  </si>
  <si>
    <t>94.63%</t>
  </si>
  <si>
    <t>97.93%</t>
  </si>
  <si>
    <t>預算增減數-2,925元=第一預備金42,750元+經費流用-45,675元</t>
  </si>
  <si>
    <t>　　　　030000設備及投資*
　</t>
  </si>
  <si>
    <t>99.52%</t>
  </si>
  <si>
    <t>預算增減數204,675元=第一預備金173,000元+經費流用31,675元</t>
  </si>
  <si>
    <t>95.35%</t>
  </si>
  <si>
    <t>預算增減數14,000元=經費流用14,000元</t>
  </si>
  <si>
    <t>　　　68080800102
　　　業務管理
　</t>
  </si>
  <si>
    <t>95.91%</t>
  </si>
  <si>
    <t>80.78%</t>
  </si>
  <si>
    <t>98.8%</t>
  </si>
  <si>
    <t>　　68080800300
　　人民團體組織
　</t>
  </si>
  <si>
    <t>96.72%</t>
  </si>
  <si>
    <t>　　　68080800302
　　　人民團體輔導、社區發展暨推行合作業務
　</t>
  </si>
  <si>
    <t>99.78%</t>
  </si>
  <si>
    <t>96.06%</t>
  </si>
  <si>
    <t>預算增減數-21,000元=經費流用-21,000元</t>
  </si>
  <si>
    <t>97.04%</t>
  </si>
  <si>
    <t>預算增減數21,000元=經費流用21,000元</t>
  </si>
  <si>
    <t>　　68080800600
　　福利服務
　</t>
  </si>
  <si>
    <t>96.2%</t>
  </si>
  <si>
    <t>　　　68080800612
　　　老人及身心障礙福利服務計畫
　</t>
  </si>
  <si>
    <t>96.44%</t>
  </si>
  <si>
    <t>90.86%</t>
  </si>
  <si>
    <t>81.85%</t>
  </si>
  <si>
    <t>預算增減數11,095,812元=經費流用11,095,812元</t>
  </si>
  <si>
    <t>99.47%</t>
  </si>
  <si>
    <t>預算增減數1,032,736元=經費流用1,032,736元</t>
  </si>
  <si>
    <t>96.84%</t>
  </si>
  <si>
    <t>預算增減數-14,931,186元=第一預備金410,292元+經費流用-15,341,478元</t>
  </si>
  <si>
    <t>　　　　040000獎補助費*
　</t>
  </si>
  <si>
    <t>49.73%</t>
  </si>
  <si>
    <t>預算增減數5,804,673元=第一預備金2,591,743元+經費流用3,212,930元</t>
  </si>
  <si>
    <t>　　　68080800613
　　　兒少及婦女福利服務計畫
　</t>
  </si>
  <si>
    <t>94.97%</t>
  </si>
  <si>
    <t>66.87%</t>
  </si>
  <si>
    <t>83.69%</t>
  </si>
  <si>
    <t>預算增減數9,865,887元=第一預備金534,500元+經費流用9,331,387元</t>
  </si>
  <si>
    <t>98.56%</t>
  </si>
  <si>
    <t>預算增減數296,094元=第一預備金60,394元+經費流用235,700元</t>
  </si>
  <si>
    <t>97.72%</t>
  </si>
  <si>
    <t>預算增減數11,083,390元=第一預備金292,980元+第二預備金20,357,497元+經費流用-9,567,087元</t>
  </si>
  <si>
    <t>預算增減數299,744元=第一預備金299,744元</t>
  </si>
  <si>
    <t>　　　68080800614
　　　社工專業服務計畫
　</t>
  </si>
  <si>
    <t>91.33%</t>
  </si>
  <si>
    <t>50.77%</t>
  </si>
  <si>
    <t>90.89%</t>
  </si>
  <si>
    <t>預算增減數-8,000元=經費流用-8,000元</t>
  </si>
  <si>
    <t>95.16%</t>
  </si>
  <si>
    <t>預算增減數8,000元=經費流用8,000元</t>
  </si>
  <si>
    <t>95.22%</t>
  </si>
  <si>
    <t>　　68080807900
　　第一預備金
　</t>
  </si>
  <si>
    <t>　　　68080807901
　　　第一預備金
　</t>
  </si>
  <si>
    <t>　　　　090000預備金
　</t>
  </si>
  <si>
    <t>預算增減數-4,405,403元=第一預備金-4,405,403元</t>
  </si>
  <si>
    <t>07</t>
  </si>
  <si>
    <t>　　69080800200
　　國民就業
　</t>
  </si>
  <si>
    <t>73.97%</t>
  </si>
  <si>
    <t>　　　69080800201
　　　國民就業
　</t>
  </si>
  <si>
    <t>96.99%</t>
  </si>
  <si>
    <t>73.92%</t>
  </si>
  <si>
    <t>00700000000
統籌支撥科目
　</t>
  </si>
  <si>
    <t>99.61%</t>
  </si>
  <si>
    <t>　00700050000
　退撫金
　</t>
  </si>
  <si>
    <t>　　75700050200
　　退撫金
　</t>
  </si>
  <si>
    <t>　　　75700050201
　　　退撫金
　</t>
  </si>
  <si>
    <t>　00700060000
　公務人員待遇福利
　</t>
  </si>
  <si>
    <t>　　89700060200
　　公務人員待遇福利
　</t>
  </si>
  <si>
    <t>　　　89700060201
　　　公務人員待遇福利
　</t>
  </si>
  <si>
    <t>　00700070000
　災害準備金
　</t>
  </si>
  <si>
    <t>97.86%</t>
  </si>
  <si>
    <t>　　89700070300
　　災害準備金
　</t>
  </si>
  <si>
    <t>　　　89700070301
　　　災害準備金
　</t>
  </si>
  <si>
    <t>以前年度歲入來</t>
  </si>
  <si>
    <t>源別轉入數決算表</t>
  </si>
  <si>
    <t>中華民國</t>
  </si>
  <si>
    <t>單位：新臺幣元</t>
  </si>
  <si>
    <t>年度別</t>
  </si>
  <si>
    <t>以前年度轉入數</t>
  </si>
  <si>
    <t>本年度減免(註銷)數</t>
  </si>
  <si>
    <t>本年度實現數</t>
  </si>
  <si>
    <t>本年度調整數</t>
  </si>
  <si>
    <t>本年度未結清數</t>
  </si>
  <si>
    <t>名稱</t>
  </si>
  <si>
    <t>　　　　經資門總計</t>
  </si>
  <si>
    <t>　　　　經常門合計</t>
  </si>
  <si>
    <t>088</t>
  </si>
  <si>
    <t>088年度小計</t>
  </si>
  <si>
    <t>罰款及賠償收入</t>
  </si>
  <si>
    <t>　高雄市政府社會局</t>
  </si>
  <si>
    <t>　　罰金罰鍰及怠金</t>
  </si>
  <si>
    <t>　　　罰金罰鍰</t>
  </si>
  <si>
    <t>092</t>
  </si>
  <si>
    <t>092年度小計</t>
  </si>
  <si>
    <t>093</t>
  </si>
  <si>
    <t>093年度小計</t>
  </si>
  <si>
    <t>094</t>
  </si>
  <si>
    <t>094年度小計</t>
  </si>
  <si>
    <t>11</t>
  </si>
  <si>
    <t>其他收入</t>
  </si>
  <si>
    <t>　　雜項收入</t>
  </si>
  <si>
    <t>10</t>
  </si>
  <si>
    <t>　　　其他雜項收入</t>
  </si>
  <si>
    <t>095</t>
  </si>
  <si>
    <t>095年度小計</t>
  </si>
  <si>
    <t>096</t>
  </si>
  <si>
    <t>096年度小計</t>
  </si>
  <si>
    <t>097</t>
  </si>
  <si>
    <t>097年度小計</t>
  </si>
  <si>
    <t>098</t>
  </si>
  <si>
    <t>098年度小計</t>
  </si>
  <si>
    <t>099</t>
  </si>
  <si>
    <t>099年度小計</t>
  </si>
  <si>
    <t>100</t>
  </si>
  <si>
    <t>100年度小計</t>
  </si>
  <si>
    <t>101</t>
  </si>
  <si>
    <t>101年度小計</t>
  </si>
  <si>
    <t>102</t>
  </si>
  <si>
    <t>102年度小計</t>
  </si>
  <si>
    <t>103</t>
  </si>
  <si>
    <t>103年度小計</t>
  </si>
  <si>
    <t>104</t>
  </si>
  <si>
    <t>104年度小計</t>
  </si>
  <si>
    <t>105</t>
  </si>
  <si>
    <t>105年度小計</t>
  </si>
  <si>
    <t>106</t>
  </si>
  <si>
    <t>106年度小計</t>
  </si>
  <si>
    <t>107</t>
  </si>
  <si>
    <t>107年度小計</t>
  </si>
  <si>
    <t xml:space="preserve">以前年度歲出機關
</t>
  </si>
  <si>
    <t>別轉入數決算表</t>
  </si>
  <si>
    <t>年
度
別</t>
  </si>
  <si>
    <t>　　　　　  合　　　計</t>
  </si>
  <si>
    <t>　　　　　  經資門總計</t>
  </si>
  <si>
    <t>　　　　　  經常門合計</t>
  </si>
  <si>
    <t>　　　　　  資本門合計</t>
  </si>
  <si>
    <t>08</t>
  </si>
  <si>
    <t>高雄市政府社會局主管</t>
  </si>
  <si>
    <t>　　福利服務</t>
  </si>
  <si>
    <t>　　　老人福利服務計畫</t>
  </si>
  <si>
    <t>　　　　獎補助費</t>
  </si>
  <si>
    <t>　　　老人福利服務計畫*</t>
  </si>
  <si>
    <t>　　　　設備及投資*</t>
  </si>
  <si>
    <t>　　社會保險</t>
  </si>
  <si>
    <t>　　　社會保險</t>
  </si>
  <si>
    <t>12</t>
  </si>
  <si>
    <t>　　　老人及身心障礙福利服務計畫</t>
  </si>
  <si>
    <t>　　　　業務費</t>
  </si>
  <si>
    <t>13</t>
  </si>
  <si>
    <t>　　　兒少及婦女福利服務計畫</t>
  </si>
  <si>
    <t>科　　目　　名　　稱</t>
  </si>
  <si>
    <t>本年度</t>
  </si>
  <si>
    <t>上年度</t>
  </si>
  <si>
    <t>資產</t>
  </si>
  <si>
    <t>負債</t>
  </si>
  <si>
    <t>　流動資產</t>
  </si>
  <si>
    <t>　流動負債</t>
  </si>
  <si>
    <t>　　專戶存款</t>
  </si>
  <si>
    <t>　　應付帳款</t>
  </si>
  <si>
    <t>　　應收帳款</t>
  </si>
  <si>
    <t>　　其他應付款</t>
  </si>
  <si>
    <t>　　其他應收款</t>
  </si>
  <si>
    <t>　　暫收款</t>
  </si>
  <si>
    <t>　　應收其他政府款</t>
  </si>
  <si>
    <t>　　存入保證金</t>
  </si>
  <si>
    <t>　　暫付款</t>
  </si>
  <si>
    <t>　　應付代收款</t>
  </si>
  <si>
    <t>　　預付款</t>
  </si>
  <si>
    <t>　　應付保管款</t>
  </si>
  <si>
    <t>　　存出保證金</t>
  </si>
  <si>
    <t>淨資產</t>
  </si>
  <si>
    <t>　資產負債淨額</t>
  </si>
  <si>
    <t>　　資產負債淨額</t>
  </si>
  <si>
    <t>合　　　　計</t>
  </si>
  <si>
    <t>5,781,295,532</t>
  </si>
  <si>
    <t>5,820,663,699</t>
  </si>
  <si>
    <t>附      註</t>
  </si>
  <si>
    <t>保管有價證券</t>
  </si>
  <si>
    <t>應付保管有價證券</t>
  </si>
  <si>
    <t>保管品</t>
  </si>
  <si>
    <t>應付保管品</t>
  </si>
  <si>
    <t>保證品</t>
  </si>
  <si>
    <t>2,956,680</t>
  </si>
  <si>
    <t>1,307,800</t>
  </si>
  <si>
    <t>應付保證品</t>
  </si>
  <si>
    <t>債權憑證</t>
  </si>
  <si>
    <t>216</t>
  </si>
  <si>
    <t>199</t>
  </si>
  <si>
    <t>待抵銷債權憑證</t>
  </si>
  <si>
    <t>-216</t>
  </si>
  <si>
    <t>-199</t>
  </si>
  <si>
    <t>日 期</t>
  </si>
  <si>
    <t>摘要</t>
  </si>
  <si>
    <t>金額</t>
  </si>
  <si>
    <t>備註</t>
  </si>
  <si>
    <t>年</t>
  </si>
  <si>
    <t>月</t>
  </si>
  <si>
    <t>日</t>
  </si>
  <si>
    <t>小計</t>
  </si>
  <si>
    <t>合計</t>
  </si>
  <si>
    <t>110103專戶存款</t>
  </si>
  <si>
    <t>　11010302中央補助款</t>
  </si>
  <si>
    <t>　11010303專戶存款</t>
  </si>
  <si>
    <t>　11010304集中支付</t>
  </si>
  <si>
    <t>110303應收帳款</t>
  </si>
  <si>
    <t>110398其他應收款</t>
  </si>
  <si>
    <t>110501應收其他政府款</t>
  </si>
  <si>
    <t>110701暫付款</t>
  </si>
  <si>
    <t>　11070101代辦經費-社救金專戶</t>
  </si>
  <si>
    <t>　11070104代辦經費-保管金</t>
  </si>
  <si>
    <t>110901預付款</t>
  </si>
  <si>
    <t>　11090199墊付款</t>
  </si>
  <si>
    <t>預付款(墊付款)598,993,309元已逾5年，係市府墊付102年國民年金應負擔之保險費及103年墊付65歲以上老人健保保費，因尚未能納入預算致無法轉正。</t>
  </si>
  <si>
    <t>111201存出保證金</t>
  </si>
  <si>
    <t>190301保證品</t>
  </si>
  <si>
    <t>190401債權憑證</t>
  </si>
  <si>
    <t>190501待抵銷債權憑證</t>
  </si>
  <si>
    <t>210301應付帳款</t>
  </si>
  <si>
    <t>210701暫收款</t>
  </si>
  <si>
    <t>211201存入保證金</t>
  </si>
  <si>
    <t>　21120101保固金</t>
  </si>
  <si>
    <t>　21120102保證金</t>
  </si>
  <si>
    <t>　21120103押金</t>
  </si>
  <si>
    <t>211301應付代收款</t>
  </si>
  <si>
    <t>　21130101公保費</t>
  </si>
  <si>
    <t>　21130102勞保費</t>
  </si>
  <si>
    <t>　21130104其他60513</t>
  </si>
  <si>
    <t>　21130105健保費</t>
  </si>
  <si>
    <t>　21130106退撫基金</t>
  </si>
  <si>
    <t>　21130108法院代扣款</t>
  </si>
  <si>
    <t>　21130110其他30088</t>
  </si>
  <si>
    <t>　21130111內政部專戶利息收入</t>
  </si>
  <si>
    <t>　21130112自動扣繳(健保)</t>
  </si>
  <si>
    <t>　21130113自動扣繳(勞保)</t>
  </si>
  <si>
    <t>　21130114自動扣繳(勞退金)</t>
  </si>
  <si>
    <t>　21130115自動扣繳(稅捐規費)</t>
  </si>
  <si>
    <t>　21130117自動扣繳(所得稅)</t>
  </si>
  <si>
    <t>　21130199代辦經費</t>
  </si>
  <si>
    <t>211401應付保管款</t>
  </si>
  <si>
    <t>　21140101聘僱人員離職儲金</t>
  </si>
  <si>
    <t>290301應付保證品</t>
  </si>
  <si>
    <t>310101資產負債淨額</t>
  </si>
  <si>
    <t>項　目　及　摘　要</t>
  </si>
  <si>
    <t>金           額</t>
  </si>
  <si>
    <t>收項</t>
  </si>
  <si>
    <t>一、上期結存</t>
  </si>
  <si>
    <t>　1.專戶存款</t>
  </si>
  <si>
    <t>　2.各機關現金</t>
  </si>
  <si>
    <t>　3.各機關現金-在途現金</t>
  </si>
  <si>
    <t>二、本期收入</t>
  </si>
  <si>
    <t>　1.本年度歲入</t>
  </si>
  <si>
    <t>　　(1)實現數</t>
  </si>
  <si>
    <t>　　(2)應收數</t>
  </si>
  <si>
    <t>　　(3)保留數</t>
  </si>
  <si>
    <t>　2.歲入應收數</t>
  </si>
  <si>
    <t>　　(1)以前年度轉入實現數</t>
  </si>
  <si>
    <t>　　(2)以前年度轉入註銷數</t>
  </si>
  <si>
    <t>　　(3)以前年度轉入調整數(-)</t>
  </si>
  <si>
    <t>　　(4)審修淨(增)減數</t>
  </si>
  <si>
    <t>　　(5)本年度新增應收數(-)</t>
  </si>
  <si>
    <t>　3.歲入保留數</t>
  </si>
  <si>
    <t>　　(3)以前年度轉入調整數</t>
  </si>
  <si>
    <t>　　(5)本年度新增保留數(-)</t>
  </si>
  <si>
    <t>　4.應收稅款淨(增)減數</t>
  </si>
  <si>
    <t>　5.應收票據淨(增)減數</t>
  </si>
  <si>
    <t>　6.應收剔除經費淨(增)減數</t>
  </si>
  <si>
    <t>　7.其他應收款淨(增)減數</t>
  </si>
  <si>
    <t>　　(1)本年度歲出賸餘已撥待繳庫數(-)</t>
  </si>
  <si>
    <t>　　(2)以前年度應付及保留數已撥註銷待繳庫數(-)</t>
  </si>
  <si>
    <t>　　(3)以前年度歲出賸餘繳庫數</t>
  </si>
  <si>
    <t>　　(4)註銷以前年度歲出賸餘待繳庫數</t>
  </si>
  <si>
    <t>　　(5)審修增列以前年度歲出賸餘待繳庫數(-)</t>
  </si>
  <si>
    <t>　　(6)其他</t>
  </si>
  <si>
    <t>　8.暫收款淨增(減)數</t>
  </si>
  <si>
    <t>　9.預收款淨增(減)數</t>
  </si>
  <si>
    <t>　10.預收其他基金款淨增(減)數</t>
  </si>
  <si>
    <t>　11.預收其他政府款淨增(減)數</t>
  </si>
  <si>
    <t>　12.存入保證金淨增(減)數</t>
  </si>
  <si>
    <t>　13.應付代收款淨增(減)數</t>
  </si>
  <si>
    <t>　14.應付保管款淨增(減)數</t>
  </si>
  <si>
    <t>　15.遞延收入淨增(減)數</t>
  </si>
  <si>
    <t>　16.其他流動負債淨增(減)數</t>
  </si>
  <si>
    <t>　17.公庫撥入數</t>
  </si>
  <si>
    <t>　　(1)本年度歲出撥款</t>
  </si>
  <si>
    <t>　　(2)以前年度歲出撥款</t>
  </si>
  <si>
    <t>　　(3)退還以前年度歲入繳庫款</t>
  </si>
  <si>
    <t>　　(4)退還以前年度預收繳庫款</t>
  </si>
  <si>
    <t>　　(5)收回以前年度歲出撥款(-)</t>
  </si>
  <si>
    <t>　18.資產負債淨額淨增(減)數</t>
  </si>
  <si>
    <t>　　(1)審修淨增(減)列以前年度歲入實現數</t>
  </si>
  <si>
    <t>　　(2)審修淨減(增)列以前年度歲出實現數</t>
  </si>
  <si>
    <t>　　(3)審修淨增(減)列以前年度歲入應收數</t>
  </si>
  <si>
    <t>　　(4)審修淨減(增))列以前年度歲出應付數</t>
  </si>
  <si>
    <t>　　(5)審修淨增(減)列以前年度歲入保留數</t>
  </si>
  <si>
    <t>　　(6)審修淨減(增))列以前年度歲出保留數</t>
  </si>
  <si>
    <t>　　(7)審修增列應收剔除經費</t>
  </si>
  <si>
    <t>　　(8)退還以前年度歲入繳庫數(-)</t>
  </si>
  <si>
    <t>　　(9)增列以前年度歲入待收繳數</t>
  </si>
  <si>
    <t>　　(10)註銷以前年度歲入待收繳數(-)</t>
  </si>
  <si>
    <t>　　(11)註銷以前年度歲入應收數(-)</t>
  </si>
  <si>
    <t>　　(12)註銷以前年度歲入保留數(-)</t>
  </si>
  <si>
    <t>　　(13)註銷以前年度歲出應付數</t>
  </si>
  <si>
    <t>　　(14)註銷以前年度歲出保留數</t>
  </si>
  <si>
    <t>　　(15)註銷以前年度已撥款數(-)</t>
  </si>
  <si>
    <t>　　(16)註銷應收剔除經費(-)</t>
  </si>
  <si>
    <t>　　(17)註銷存出保證金(-)</t>
  </si>
  <si>
    <t>　　(18)註銷材料(-)</t>
  </si>
  <si>
    <t>　　(19)補列存出保證金</t>
  </si>
  <si>
    <t>　　(20)補列材料</t>
  </si>
  <si>
    <t>　　(21)其他</t>
  </si>
  <si>
    <t>　　　　　　　　收　項　總　計</t>
  </si>
  <si>
    <t>付項</t>
  </si>
  <si>
    <t>一、本期支出</t>
  </si>
  <si>
    <t>　1.本年度歲出</t>
  </si>
  <si>
    <t>　　(2)應付數</t>
  </si>
  <si>
    <t>　2.歲出應付數</t>
  </si>
  <si>
    <t>　　(5)本年度新增應付數(-)</t>
  </si>
  <si>
    <t>　3.歲出保留數</t>
  </si>
  <si>
    <t>　4.材料淨增(減)數</t>
  </si>
  <si>
    <t>　5.暫付款淨增(減)數</t>
  </si>
  <si>
    <t>　6.預付款淨增(減)數</t>
  </si>
  <si>
    <t>　7.預付其他基金款淨增(減)數</t>
  </si>
  <si>
    <t>　8.預付其他政府款淨增(減)數</t>
  </si>
  <si>
    <t>　9.存出保證金淨增(減)數</t>
  </si>
  <si>
    <t>　10.抵繳收入實物淨增(減)數</t>
  </si>
  <si>
    <t>　11.繳付公庫數</t>
  </si>
  <si>
    <t>　　(1)本年度歲入繳庫</t>
  </si>
  <si>
    <t>　　(2)以前年度歲入繳庫</t>
  </si>
  <si>
    <t>　　(3)以前年度歲入待收繳數繳庫</t>
  </si>
  <si>
    <t>　　(4)本年度預收款繳庫</t>
  </si>
  <si>
    <t>　　(5)應收剔除經費繳庫</t>
  </si>
  <si>
    <t>　　(6)以前年度歲出賸餘繳庫</t>
  </si>
  <si>
    <t>二、本期結存</t>
  </si>
  <si>
    <t>　　　　　　　　付　項　總　計</t>
  </si>
  <si>
    <t>收入實現數與繳</t>
  </si>
  <si>
    <t>付公庫數分析表</t>
  </si>
  <si>
    <t>項　　  　目</t>
  </si>
  <si>
    <t>收入
實現數
(1)</t>
  </si>
  <si>
    <t>減項：
收入待納庫數
(2)</t>
  </si>
  <si>
    <t>加                                                       項</t>
  </si>
  <si>
    <t>繳付公庫數
(9)=(1)-(2)+
(3)+(4)+(5)+
(6)+(7)+(8)</t>
  </si>
  <si>
    <t>以前年度
待納庫繳庫數
(3)</t>
  </si>
  <si>
    <t>以前年度撥款於本年度繳還數</t>
  </si>
  <si>
    <t>預收款
(7)</t>
  </si>
  <si>
    <t>剔除經費
(8)</t>
  </si>
  <si>
    <t>材料
(4)</t>
  </si>
  <si>
    <t>存出保證金
(5)</t>
  </si>
  <si>
    <t>其他應收款
(6)</t>
  </si>
  <si>
    <t>收入合計數
　</t>
  </si>
  <si>
    <t>本年度收入
　</t>
  </si>
  <si>
    <t>　01090200
　特別統籌
　</t>
  </si>
  <si>
    <t>　03010100
　罰金罰鍰
　</t>
  </si>
  <si>
    <t>　03030100
　一般賠償收入
　</t>
  </si>
  <si>
    <t>　04010200
　證照費
　</t>
  </si>
  <si>
    <t>　04010500
　許可費
　</t>
  </si>
  <si>
    <t>　04020400
　資料使用費
　</t>
  </si>
  <si>
    <t>　04021300
　場地設施使用費
　</t>
  </si>
  <si>
    <t>　04021400
　服務費
　</t>
  </si>
  <si>
    <t>　06010100
　利息收入
　</t>
  </si>
  <si>
    <t>　06010200
　租金收入
　</t>
  </si>
  <si>
    <t>　06050100
　廢舊物資售價
　</t>
  </si>
  <si>
    <t>　08010200
　計畫型補助收入
　</t>
  </si>
  <si>
    <t>　11020100
　收回以前年度歲出
　</t>
  </si>
  <si>
    <t>　11021000
　其他雜項收入
　</t>
  </si>
  <si>
    <t>以前年度收入
　</t>
  </si>
  <si>
    <t>　一、以前年度應收(保留)數
　</t>
  </si>
  <si>
    <t>　　094年度 11021000
　　其他雜項收入
　</t>
  </si>
  <si>
    <t>　　096年度 11021000
　　其他雜項收入
　</t>
  </si>
  <si>
    <t>　　097年度 11021000
　　其他雜項收入
　</t>
  </si>
  <si>
    <t>　　098年度 03010100
　　罰金罰鍰
　</t>
  </si>
  <si>
    <t>　　099年度 03010100
　　罰金罰鍰
　</t>
  </si>
  <si>
    <t>　　100年度 03010100
　　罰金罰鍰
　</t>
  </si>
  <si>
    <t>　　101年度 03010100
　　罰金罰鍰
　</t>
  </si>
  <si>
    <t>　　104年度 03010100
　　罰金罰鍰
　</t>
  </si>
  <si>
    <t>　　104年度 11021000
　　其他雜項收入
　</t>
  </si>
  <si>
    <t>　　105年度 03010100
　　罰金罰鍰
　</t>
  </si>
  <si>
    <t>　　105年度 11021000
　　其他雜項收入
　</t>
  </si>
  <si>
    <t>　　106年度 03010100
　　罰金罰鍰
　</t>
  </si>
  <si>
    <t>　　107年度 03010100
　　罰金罰鍰
　</t>
  </si>
  <si>
    <t>　二、以前年度收入納庫款
　</t>
  </si>
  <si>
    <t>　三、收回以前年度支出賸餘款
　</t>
  </si>
  <si>
    <t>　　1.以前年度已撥繳之暫付、預付款支用
　　收回
　</t>
  </si>
  <si>
    <t>　　2.審計機關修正減列支出實現數
　</t>
  </si>
  <si>
    <t>　　3.審計機關修正減列應付數-已撥款
　</t>
  </si>
  <si>
    <t>　　4.審計機關修正減列支出保留數-已撥款
　</t>
  </si>
  <si>
    <t>　　5.保留數、應付款-已撥款部分收回不再
　　繼續支用
　</t>
  </si>
  <si>
    <t>　　6.收回以前年度撥款之存出保證金
　</t>
  </si>
  <si>
    <t>　　7.收回以前年度撥款之零用金
　</t>
  </si>
  <si>
    <t>　　8.領用以前年度撥款之材料
　</t>
  </si>
  <si>
    <t>　四、收回剔除經費
　</t>
  </si>
  <si>
    <t>支出實現數與公</t>
  </si>
  <si>
    <t>庫撥入數分析表</t>
  </si>
  <si>
    <t>支出實現數
(1)</t>
  </si>
  <si>
    <t xml:space="preserve">                 加</t>
  </si>
  <si>
    <t xml:space="preserve">             項</t>
  </si>
  <si>
    <t>減項：
以前年度撥款於
本年度實現數
(7)</t>
  </si>
  <si>
    <t>公庫撥入數
(8)=(1)+(2)
+(3)+(4)+(5) +(6)-(7)</t>
  </si>
  <si>
    <t>歲出應付、保留數
公庫未撥入數</t>
  </si>
  <si>
    <t>預付款
(2)</t>
  </si>
  <si>
    <t>材料
(3)</t>
  </si>
  <si>
    <t>存出保證金
(4)</t>
  </si>
  <si>
    <t>退還收入(預收)款
(5)</t>
  </si>
  <si>
    <t>支出合計數
　</t>
  </si>
  <si>
    <t>本年度
　</t>
  </si>
  <si>
    <t>　一、本年度經費
　</t>
  </si>
  <si>
    <t>　　0466020100
　　社會保險
　</t>
  </si>
  <si>
    <t>　　0467020400
　　社會救助
　</t>
  </si>
  <si>
    <t>　　0468010100
　　行政管理
　</t>
  </si>
  <si>
    <t>　　0468010100*
　　行政管理
　</t>
  </si>
  <si>
    <t>　　0468010200
　　業務管理
　</t>
  </si>
  <si>
    <t>　　0468030200
　　人民團體輔導、社區發展暨推行合作業
　　務
　</t>
  </si>
  <si>
    <t>　　0468061200
　　老人及身心障礙福利服務計畫
　</t>
  </si>
  <si>
    <t>　　0468061200*
　　老人及身心障礙福利服務計畫
　</t>
  </si>
  <si>
    <t>　　0468061300
　　兒少及婦女福利服務計畫
　</t>
  </si>
  <si>
    <t>　　0468061300*
　　兒少及婦女福利服務計畫
　</t>
  </si>
  <si>
    <t>　　0468061400
　　社工專業服務計畫
　</t>
  </si>
  <si>
    <t>　　0468061400*
　　社工專業服務計畫
　</t>
  </si>
  <si>
    <t>　　0469020100
　　國民就業
　</t>
  </si>
  <si>
    <t>　二、統籌科目
　</t>
  </si>
  <si>
    <t>　　0675020100
　　退撫金
　</t>
  </si>
  <si>
    <t>　　0989020100
　　公務人員待遇福利
　</t>
  </si>
  <si>
    <t>　　0989030100
　　災害準備金
　</t>
  </si>
  <si>
    <t>以前年度
　</t>
  </si>
  <si>
    <t>　一、以前年度應付(保留)數
　</t>
  </si>
  <si>
    <t xml:space="preserve">    104年度 0468060100
　　老人福利服務計畫</t>
  </si>
  <si>
    <t xml:space="preserve">    104年度 0468061300
　　兒少及婦女福利服務計畫
　</t>
  </si>
  <si>
    <t>　　106年度 0468060100*
　　老人福利服務計畫
　</t>
  </si>
  <si>
    <t>　　107年度 0466020100
　　社會保險
　</t>
  </si>
  <si>
    <t>　　107年度 0468061200
　　老人及身心障礙福利服務計畫
　</t>
  </si>
  <si>
    <t>　　107年度 0468061200*
　　老人及身心障礙福利服務計畫
　</t>
  </si>
  <si>
    <t>　　107年度 0468061300
　　兒少及婦女福利服務計畫
　</t>
  </si>
  <si>
    <t>　　107年度 0468061300*
　　兒少及婦女福利服務計畫
　</t>
  </si>
  <si>
    <t>　二、退還以前年度收入數
　</t>
  </si>
  <si>
    <t>　　106年度 11021000
　　其他雜項收入
　</t>
  </si>
  <si>
    <t>　　107年度 08010200
　　計畫型補助收入
　</t>
  </si>
  <si>
    <t>　　107年度 11020100
　　收回以前年度歲出
　</t>
  </si>
  <si>
    <t>墊付案
　</t>
  </si>
  <si>
    <t>　　10408080660201104010
　　103年4至8月本市第3胎以上1歲
　　前兒童健保費自付額補助
　</t>
  </si>
  <si>
    <t>　　10408080660201104014
　　103年9至11月份本市第3胎以上
　　1歲前兒童建保費自付額補助
　</t>
  </si>
  <si>
    <t>　　10608080680601104074
　　106年度社會福利基金補助高雄市失
　　能老人機構安置費
　</t>
  </si>
  <si>
    <t>　　10608080680601104081
　　社區及偏鄉資源發展量能提升整合型方
　　案
　</t>
  </si>
  <si>
    <t>　　10608080680601203083*
　　社區及偏鄉資源發展量能提升整合型方
　　案
　</t>
  </si>
  <si>
    <t>　　10608080680601204082*
　　社區及偏鄉資源發展量能提升整合型方
　　案
　</t>
  </si>
  <si>
    <t>　　10708080680613102101
　　107年度藥物濫用兒少預防輔導及家
　　庭服務方案(第一區至第四區)計畫」
　</t>
  </si>
  <si>
    <t>　　10708080680613102090
　　行政院因應107年度本市臨時人員待
　　遇調整(兒少)
　</t>
  </si>
  <si>
    <t>　　10708080680613101107
　　107年度增聘兒少保護社會工作人力
　　實施計畫
　</t>
  </si>
  <si>
    <t>　　10708080680613101108
　　107年度增聘兒少保護社會工作人力
　　實施計畫
　</t>
  </si>
  <si>
    <t>　　10708080680613101109
　　107年度增聘兒少保護社會工作人力
　　實施計畫
　</t>
  </si>
  <si>
    <t>　　10708080680613101110
　　107年度增聘兒少保護社會工作人力
　　實施計畫
　</t>
  </si>
  <si>
    <t>　　10708080680613101111
　　107年度增聘兒少保護社會工作人力
　　實施計畫
　</t>
  </si>
  <si>
    <t>　　10708080680614102091
　　107年社工人身安全專業提升計畫
　</t>
  </si>
  <si>
    <t>　　10708080680614102097
　　107年社工人身安全專業提升計畫
　</t>
  </si>
  <si>
    <t>　　10708080680614102098
　　107年社工人身安全專業提升計畫
　</t>
  </si>
  <si>
    <t>　　10708080680614203092*
　　107年社工人身安全專業提升計畫之
　　設備及投資
　</t>
  </si>
  <si>
    <t>　　10708080680612104099
　　107年度長期照顧十年計劃2.0-
　　社區整體照顧服務體系第一期經費
　</t>
  </si>
  <si>
    <t>　　10708080680612204100
　　107年度長期照顧十年計劃2.0-
　　社區整體照顧服務體系第一期經費
　</t>
  </si>
  <si>
    <t>　　10708080670204104113
　　107年中央特別統籌分配稅款第二季
　　撥付低收入戶津貼(家庭、兒童、就學
　　)
　</t>
  </si>
  <si>
    <t>　　10708080680612102101
　　高雄市政府社會局辦理107年度強化
　　老人福利機構服務量能輔導計畫
　</t>
  </si>
  <si>
    <t>　　10708080680612102103
　　高雄市政府社會局辦理107年度強化
　　老人福利機構服務量能輔導計畫
　</t>
  </si>
  <si>
    <t>　　10708080680612104114
　　107年中央特別統籌分配稅款第二季
　　撥付身心障礙生活補助
　</t>
  </si>
  <si>
    <t>　　10708080680612104115
　　107年中央特別統籌分配稅款第二季
　　撥付中低收入老人生活津貼
　</t>
  </si>
  <si>
    <t>　　10708080680612102117
　　衛生福利部社會及家庭署107年度公
　　益彩券回饋金補助本局辦理無礙心視界
　　-高雄市視覺障礙者社會重建中心服務
　　計畫
　</t>
  </si>
  <si>
    <t>　　10708080680613104105
　　107年度社會福利津貼調整經費(兒
　　少科)
　</t>
  </si>
  <si>
    <t>　　10708080690201104118
　　協助經濟弱勢家庭脫困服務─兒童與少
　　年未來教育及發展帳戶個案管理計畫─
　　以工代賑
　</t>
  </si>
  <si>
    <t>　　10708080680612102121
　　107年度身心障礙者自立生活支持服
　　務計畫
　</t>
  </si>
  <si>
    <t>　　10708080680614104120
　　銀色光芒、在地耆蹟-高齡志工推動計
　　畫
　</t>
  </si>
  <si>
    <t>　　10708080680613101122
　　強化社會安全網計畫-脫貧方案家庭服
　　務及高雄市社會福利服務中心服務業務
　</t>
  </si>
  <si>
    <t>　　10708080680613101123
　　強化社會安全網計畫-脫貧方案家庭服
　　務及高雄市社會福利服務中心服務業務
　</t>
  </si>
  <si>
    <t>　　10708080680613101124
　　強化社會安全網計畫-脫貧方案家庭服
　　務及高雄市社會福利服務中心服務業務
　</t>
  </si>
  <si>
    <t>　　10708080680613101125
　　強化社會安全網計畫-脫貧方案家庭服
　　務及高雄市社會福利服務中心服務業務
　</t>
  </si>
  <si>
    <t>　　10708080680613101126
　　強化社會安全網計畫-脫貧方案家庭服
　　務及高雄市社會福利服務中心服務業務
　</t>
  </si>
  <si>
    <t>　　10708080680613102127
　　強化社會安全網計畫-脫貧方案家庭服
　　務及高雄市社會福利服務中心服務業務
　</t>
  </si>
  <si>
    <t>　　10708080680613102128
　　強化社會安全網計畫-脫貧方案家庭服
　　務及高雄市社會福利服務中心服務業務
　</t>
  </si>
  <si>
    <t>　　10708080680613102129
　　強化社會安全網計畫-脫貧方案家庭服
　　務及高雄市社會福利服務中心服務業務
　</t>
  </si>
  <si>
    <t>　　10708080680613102130
　　強化社會安全網計畫-脫貧方案家庭服
　　務及高雄市社會福利服務中心服務業務
　</t>
  </si>
  <si>
    <t>　　10708080680613102131
　　強化社會安全網計畫-脫貧方案家庭服
　　務及高雄市社會福利服務中心服務業務
　</t>
  </si>
  <si>
    <t>　　10708080680613104132
　　強化社會安全網計畫-脫貧方案家庭服
　　務及高雄市社會福利服務中心服務業務
　</t>
  </si>
  <si>
    <t>　　10708080680612104133
　　107年度長期照顧十年計劃2.0-
　　社區整體照顧服務體系第二期經費
　</t>
  </si>
  <si>
    <t>　　10708080680612204134
　　107年度長期照顧十年計劃2.0-
　　社區整體照顧服務體系第二期經費
　</t>
  </si>
  <si>
    <t>　　10708080680612204134*
　　107年度長期照顧十年計劃2.0-
　　社區整體照顧服務體系第二期經費
　</t>
  </si>
  <si>
    <t>　　10708080680613104136
　　守護家庭小衛星-高雄市培植家庭支持
　　服務資源網絡計畫(獎補)
　</t>
  </si>
  <si>
    <t>　　10708080680613102137
　　107年家庭支持與社區網絡宣導系列
　　活動
　</t>
  </si>
  <si>
    <t>　　10708080680613102138
　　107年家庭支持與社區網絡宣導系列
　　活動
　</t>
  </si>
  <si>
    <t>　　10708080680613102139
　　107年家庭支持與社區網絡宣導系列
　　活動
　</t>
  </si>
  <si>
    <t>　　10708080680612104140
　　107年度高雄市政府社會局辦理身心
　　障礙者社區日間作業設施服務計畫
　</t>
  </si>
  <si>
    <t>　　10708080680612104142
　　107年度長期照顧十年計劃2.0-
　　社區整體照顧服務體系第三期經費
　</t>
  </si>
  <si>
    <t>　　10708080680613104145
　　107年度社會福利津貼調整經費(兒
　　少科第二季)
　</t>
  </si>
  <si>
    <t>　　10708080680612101146
　　衛福部補助辦理強化社會安全網計畫-
　　補助地方政府進用社工人力
　</t>
  </si>
  <si>
    <t>　　10708080680612101148
　　衛福部補助辦理強化社會安全網計畫-
　　補助地方政府進用社工人力
　</t>
  </si>
  <si>
    <t>　　10708080680612101149
　　衛福部補助辦理強化社會安全網計畫-
　　補助地方政府進用社工人力
　</t>
  </si>
  <si>
    <t>　　10708080680612101150
　　衛福部補助辦理強化社會安全網計畫-
　　補助地方政府進用社工人力
　</t>
  </si>
  <si>
    <t>　　10708080680612104153
　　衛福部補助辦理「心智障礙者雙老家庭
　　支持整合服務計畫」
　</t>
  </si>
  <si>
    <t>　　10708080680612104154
　　107年身心障礙者社區式日間服務佈
　　建計畫
　</t>
  </si>
  <si>
    <t>　　10708080680612104155
　　衛福部社家署107年度公益彩券回饋
　　金補助辦理「提升復康巴士服務能量計
　　畫」
　</t>
  </si>
  <si>
    <t>　　10708080680613102156
　　少子化友善育兒空間建設之建構零至二
　　歲兒童社區公共托育計畫-梓官區及苓
　　雅區社區公共托育家園
　</t>
  </si>
  <si>
    <t>　　10708080680613203157*
　　少子化友善育兒空間建設之建構零至二
　　歲兒童社區公共托育計畫-梓官區及苓
　　雅區社區公共托育家園
　</t>
  </si>
  <si>
    <t>　　10708080680613102158
　　少子化友善育兒空間建設之建構零至二
　　歲兒童社區公共托育計畫-鳥松區社區
　　公共托育家園
　</t>
  </si>
  <si>
    <t>　　10708080680613104163
　　強化社會安全網計畫-脫貧方案家庭服
　　務及高雄市社會福利服務中心服務業務
　</t>
  </si>
  <si>
    <t>　　10708080680613203159*
　　少子化友善育兒空間建設之建構零至二
　　歲兒童社區公共托育計畫-鳥松區社區
　　公共托育家園
　</t>
  </si>
  <si>
    <t>　　10708080680612104161
　　107年度家庭托顧服務中心推動計畫
　</t>
  </si>
  <si>
    <t>　　10708080680613104162
　　107年度社會福利津貼調整經費(兒
　　少科第3、4季)
　</t>
  </si>
  <si>
    <t>　　10708080680613102165
　　「前瞻基礎建設計畫－少子化友善育兒
　　空間建設－建構零至二歲兒童社區公共
　　托育計畫」辦理大樹區公共托育家園-
　　經常門
　</t>
  </si>
  <si>
    <t>　　10708080680613203166*
　　「前瞻基礎建設計畫－少子化友善育兒
　　空間建設－建構零至二歲兒童社區公共
　　托育計畫」辦理大樹區公共托育家園-
　　資本門
　</t>
  </si>
  <si>
    <t>　　10708080670204104167
　　行政院因應107年度本市臨時人員待
　　遇調整補助公彩基金(救助)
　</t>
  </si>
  <si>
    <t>　　10708080680612104168
　　107年中央特別統籌分配稅款第三.
　　四季撥付中低收入老人生活津貼
　</t>
  </si>
  <si>
    <t>　　10708080680612104169
　　107年中央特別統籌分配稅款第三.
　　四季撥付身心障礙生活補助
　</t>
  </si>
  <si>
    <t>　　10708080680612104171
　　107年度長期照顧十年計劃2.0-
　　社區整體照顧服務體系第四期經費
　</t>
  </si>
  <si>
    <t>　　10708080670204104172
　　107年中央特別統籌分配稅款第三.
　　四季撥付低收入戶津貼(家庭、兒童、
　　就學)
　</t>
  </si>
  <si>
    <t>　　10708080680101102173
　　行政院因應107年度本市臨時人員待
　　遇調整補助(秘書)
　</t>
  </si>
  <si>
    <t>　　10708080680302102174
　　高雄市社區培力育成(願景)中心計畫
　</t>
  </si>
  <si>
    <t>　　10708080670204101175
　　強化社會安全網計畫-脫貧方案家庭服
　　務及社會福利服務中心服務業務(人事
　　費)
　</t>
  </si>
  <si>
    <t>　　10708080680612204178*
　　107年內政部補助仁愛之家辦理既有
　　建築節能改善擴大計畫
　</t>
  </si>
  <si>
    <t>　　10808080680613102185
　　「少子化友善育兒空間建設－建構０－
　　２歲兒童社區公共托育計畫」辦理「改
　　善甲仙社會福利服務中心等7個社會福
　　利服務中心」計畫
　</t>
  </si>
  <si>
    <t>　　10808080680613102186
　　「少子化友善育兒空間建設－建構０－
　　２歲兒童社區公共托育計畫」辦理「改
　　善甲仙社會福利服務中心等7個社會福
　　利服務中心」計畫
　</t>
  </si>
  <si>
    <t>　　10808080680613203187*
　　「少子化友善育兒空間建設－建構０－
　　２歲兒童社區公共托育計畫」辦理「改
　　善甲仙社會福利服務中心等7個社會福
　　利服務中心」計畫
　</t>
  </si>
  <si>
    <t>　　10808080680613203188*
　　「少子化友善育兒空間建設－建構０－
　　２歲兒童社區公共托育計畫」辦理「改
　　善甲仙社會福利服務中心等7個社會福
　　利服務中心」計畫
　</t>
  </si>
  <si>
    <t>　　10808080670204104189
　　108年度社會福利津貼調整經費(低
　　收入戶家庭補助)
　</t>
  </si>
  <si>
    <t>　　10808080680612104190
　　108年度社會福利津貼調整經費(身
　　障生活補助)
　</t>
  </si>
  <si>
    <t>　　10808080680612104191
　　108年度社會福利津貼調整經費(中
　　老生活補助)
　</t>
  </si>
  <si>
    <t>　　10808080660201104195
　　108年度因應社會救助法修法之低收
　　入病患住院膳食費
　</t>
  </si>
  <si>
    <t>　　10808080670204104196
　　108年度因應社會救助法修法之醫療
　　及看護費補助
　</t>
  </si>
  <si>
    <t>　　10808080670204104197
　　108年度因應社會救助法修法之低收
　　入戶生活扶助
　</t>
  </si>
  <si>
    <t>　　10808080680614104218
　　108年嶄新企力、幸福耆蹟-高齡暨
　　企業志工推動計畫
　</t>
  </si>
  <si>
    <t>　　10808080680612104198
　　108年度家庭支持者支持性服務創新
　　型計畫(經常門)
　</t>
  </si>
  <si>
    <t>　　10808080680612204199*
　　108年度家庭支持者支持性服務創新
　　型計畫(資本門)
　</t>
  </si>
  <si>
    <t>　　10808080680612102200
　　108年度長照2.0整合型計畫(經
　　常門)
　</t>
  </si>
  <si>
    <t>　　10808080680613102202
　　辦理擴大育兒津貼專業服務與教育宣導
　　計畫(臨時人員酬金)
　</t>
  </si>
  <si>
    <t>　　10808080680613102203
　　辦理擴大育兒津貼專業服務與教育宣導
　　計畫(一般事務費)
　</t>
  </si>
  <si>
    <t>　　10808080680613104204
　　108年度社會福利津貼調整經費(兒
　　少)
　</t>
  </si>
  <si>
    <t>　　10808080680614102205
　　108年社工人身安全提升計畫
　</t>
  </si>
  <si>
    <t>　　10808080680614102206
　　108年社工人身安全提升計畫
　</t>
  </si>
  <si>
    <t>　　10808080680614102207
　　108年社工人身安全提升計畫
　</t>
  </si>
  <si>
    <t>　　10808080680614203208*
　　108年社工人身安全提升計畫
　</t>
  </si>
  <si>
    <t>　　10808080680613102209
　　108年度我國少子女化對策計畫-地
　　方政府專案人力
　</t>
  </si>
  <si>
    <t>　　10808080680613102210
　　108年度兒少拒毒預防個案輔導及家
　　長親職教育計畫
　</t>
  </si>
  <si>
    <t>　　10808080680612104211
　　108年度社會救助法修法增加對地方
　　政府補助費用-日間照顧及住宿式照顧
　　費用補助
　</t>
  </si>
  <si>
    <t>　　10808080680612104212
　　108年度社會救助法修法增加對地方
　　政府補助費用-輔具費用補助
　</t>
  </si>
  <si>
    <t>　　10808080690201104213
　　108年協助經濟弱勢家庭脫困服務─
　　兒童與少年未來教育及發展帳戶個案管
　　理計畫─以工代賑
　</t>
  </si>
  <si>
    <t>　　10808080680612104214
　　108年度社會救助法修法增加對地方
　　政府補助費用(身心障礙者生活補助)
　</t>
  </si>
  <si>
    <t>　　10808080680613104215
　　108年未滿2歲兒童托育公共及準公
　　共化服務經費
　</t>
  </si>
  <si>
    <t>　　10808080680612104219
　　108年度身心障礙者嚴重情緒行為正
　　向支持整合模式試辦計畫
　</t>
  </si>
  <si>
    <t>　　10808080680613102221
　　高雄市108年度家外安置兒少替代性
　　照顧資源強化計畫(寄養-按日案件計
　　資酬金)
　</t>
  </si>
  <si>
    <t>　　10808080680613102222
　　高雄市108年度家外安置兒少替代性
　　照顧資源強化計畫(寄養-委辦費)
　</t>
  </si>
  <si>
    <t>　　10808080680613102224
　　高雄市108年度家外安置兒少替代性
　　照顧資源強化計畫(安置機構-按日案
　　件計資酬金)
　</t>
  </si>
  <si>
    <t>　　10808080680613104223
　　高雄市108年度家外安置兒少替代性
　　照顧資源強化計畫(寄養-對國內團體
　　之捐助)
　</t>
  </si>
  <si>
    <t>　　10808080680613102226
　　108年度前瞻基礎建設計畫「少子化
　　友善育兒空間建設─建構0-2歲兒童
　　社區公共托育計畫」補助辦理前鎮社會
　　福利服務中心等7案
　</t>
  </si>
  <si>
    <t>　　10808080680613203227*
　　108年度前瞻基礎建設計畫「少子化
　　友善育兒空間建設─建構0-2歲兒童
　　社區公共托育計畫」補助辦理前鎮社會
　　福利服務中心等7案
　</t>
  </si>
  <si>
    <t>　　10808080680613203228*
　　108年度前瞻基礎建設計畫「少子化
　　友善育兒空間建設─建構0-2歲兒童
　　社區公共托育計畫」補助辦理前鎮社會
　　福利服務中心等7案
　</t>
  </si>
  <si>
    <t>　　10808080680612104229
　　108年老人福利機構資源整合型計畫
　　(經常門)
　</t>
  </si>
  <si>
    <t>　　10808080680612204230*
　　108年老人福利機構資源整合型計畫
　　(資本門)
　</t>
  </si>
  <si>
    <t>　　10808080680613102231
　　108年辦理脆弱家庭育兒指導服務方
　　案計畫
　</t>
  </si>
  <si>
    <t>　　10808080680613102232
　　108年辦理脆弱家庭育兒指導服務方
　　案計畫
　</t>
  </si>
  <si>
    <t>　　10808080680613104234
　　108年辦理脆弱家庭育兒指導服務方
　　案計畫
　</t>
  </si>
  <si>
    <t>　　10808080680612102235
　　108年度身心障礙者自立生活支持服
　　務計畫
　</t>
  </si>
  <si>
    <t>　　10808080680612102236
　　108年度無礙心視界-高雄市視覺障
　　礙者社會重建中心服務計畫
　</t>
  </si>
  <si>
    <t>　　10808080680612102237
　　108年度長照2.0整合型計畫(經
　　常門)-國內旅費
　</t>
  </si>
  <si>
    <t>　　10808080680612203238*
　　108年度長照2.0整合型計畫(資
　　本門)-房屋建築及設備費
　</t>
  </si>
  <si>
    <t>　　10808080680613104220
　　108年育有未滿2歲兒童育兒津貼
　</t>
  </si>
  <si>
    <t>　　10808080680612102240
　　108年度身心障礙者主動關懷服務創
　　新方案
　</t>
  </si>
  <si>
    <t>　　10808080680612102241
　　108年度身心障礙者主動關懷服務創
　　新方案
　</t>
  </si>
  <si>
    <t>　　10808080680612102242
　　108年度身心障礙者主動關懷服務創
　　新方案
　</t>
  </si>
  <si>
    <t>　　10808080680612102243
　　108年度身心障礙者主動關懷服務創
　　新方案
　</t>
  </si>
  <si>
    <t>　　10808080680612102244
　　108年度強化老人福利機構服務量能
　　輔導計畫(經常門委辦費)
　</t>
  </si>
  <si>
    <t>　　10808080680612104245
　　108年度高雄市身心障礙者家庭照顧
　　者支持服務計畫(經常門)
　</t>
  </si>
  <si>
    <t>　　10808080680612204246*
　　108年度高雄市身心障礙者家庭照顧
　　者支持服務計畫(資本門)
　</t>
  </si>
  <si>
    <t>　　10808080680612104249
　　108年度因應社會救助法修法(中低
　　收入老人生活津貼)
　</t>
  </si>
  <si>
    <t>　　10808080680612104248
　　108年高雄市身心障礙者家庭托顧計
　　畫(經常門)
　</t>
  </si>
  <si>
    <t>　　10808080680612204247*
　　108年度高雄市身心障礙者家庭托顧
　　計畫
　</t>
  </si>
  <si>
    <t>　　10808080670204104250
　　行政院專案加發0719豪雨住戶淹水
　　救助經費
　</t>
  </si>
  <si>
    <t>　　10808080680613102251
　　高雄市政府社會局設置托育(育兒)資
　　源中心計畫
　</t>
  </si>
  <si>
    <t>　　10808080680612104252
　　108年度社會救助法修法增加對地方
　　政府補助費用-日間照顧及住宿式照顧
　　費用補助-第2次分配
　</t>
  </si>
  <si>
    <t>　　10808080680612104253
　　108年度社會救助法修法增加對地方
　　政府補助費用-輔具費用補助-第2次
　　分配
　</t>
  </si>
  <si>
    <t>　　10808080680612104254
　　108年度高雄市身心障礙者社區日間
　　作業設施服務計畫(經常門)
　</t>
  </si>
  <si>
    <t>　　10808080680612204255*
　　108年度高雄市身心障礙者社區日間
　　作業設施服務計畫(資本門)
　</t>
  </si>
  <si>
    <t>　　10808080680613102256
　　前瞻基礎建設-少子化友善育兒空間建
　　設-建構0-2歲兒童社區公共托育計
　　畫(旗津.大社.左營.鹽埕)(經常
　　門)
　</t>
  </si>
  <si>
    <t>　　10808080680613203257*
　　前瞻基礎建設-少子化友善育兒空間建
　　設-建構0-2歲兒童社區公共托育計
　　畫(旗津.大社.左營.鹽埕)(資本
　　門)
　</t>
  </si>
  <si>
    <t>　　10808080680612102261
　　108年擴增輔具中心服務量能計畫
　</t>
  </si>
  <si>
    <t>　　10808080680612102262
　　108年擴增輔具中心服務量能計畫
　</t>
  </si>
  <si>
    <t>　　10808080680612102264
　　108年擴增輔具中心-強化整備地方
　　輔具中心長照服務人力計畫
　</t>
  </si>
  <si>
    <t>　　10808080680612203260*
　　108年高雄市充實輔具中心服務量能
　　服務專車計畫
　</t>
  </si>
  <si>
    <t>　　10808080680612203263*
　　108年擴增輔具中心服務量能計畫(
　　資本門)
　</t>
  </si>
  <si>
    <t>　　10808080680302102266
　　高雄市社區培力育成(願景)中心計畫
　</t>
  </si>
  <si>
    <t>　　10808080680612104265
　　108年本市中低收入失能老人機構公
　　費安置
　</t>
  </si>
  <si>
    <t>　　10808080680612102267
　　108年度社區式身心障礙服務銜接長
　　照專案(委辦費)
　</t>
  </si>
  <si>
    <t>　　10808080680612104268
　　108年度社區式身心障礙服務銜接長
　　照專案(政府機關間之補助)
　</t>
  </si>
  <si>
    <t>　　10808080680612104269
　　108年度社區式身心障礙服務銜接長
　　照專案(對國內團體之捐助)
　</t>
  </si>
  <si>
    <t>　　10808080680612102270
　　108年度長照2.0整合型計畫(經
　　常門)-臨時人員酬金
　</t>
  </si>
  <si>
    <t>　　10808080680612104271
　　108年度提升復康巴士服務量能計畫
　</t>
  </si>
  <si>
    <t>　　10808080680612204272*
　　108年度私立小型老人及身心障礙福
　　利機構改善公共安全設施設備整合型計
　　畫
　</t>
  </si>
  <si>
    <t>　　10808080680613102273
　　前瞻基礎建設計畫-少子化友善育兒空
　　間建設-建構0-2歲兒童社區公共托
　　育計畫(大樹、苓雅、梓官、鳥松、大
　　社及左營)(經常門)
　</t>
  </si>
  <si>
    <t>　　10808080680613203274*
　　前瞻基礎建設計畫-少子化友善育兒空
　　間建設-建構0-2歲兒童社區公共托
　　育計畫(大樹、苓雅、梓官、鳥松、大
　　社及左營)(資本門)
　</t>
  </si>
  <si>
    <t>　　10808080680612104275
　　108年度社會救助法修法增加對地方
　　政府補助費用-身心障者生活補助(增
　　額部分)
　</t>
  </si>
  <si>
    <t>　　10808080680612102280
　　108年度私立小型老人及身心障礙福
　　利機構改善公共安全設施設備整合型計
　　畫-臨時人員酬金
　</t>
  </si>
  <si>
    <t>　　10808080680612104278
　　108年中低收入失能老人機構公費安
　　置-第二期
　</t>
  </si>
  <si>
    <t>　　10808080680613101276
　　108年度社工人員執行風險工作補助
　　費(計畫編號:108H4002e)
　</t>
  </si>
  <si>
    <t>　　10808080680613102277
　　108年度社工人員執行風險工作補助
　　費(計畫編號:108H4002e)
　</t>
  </si>
  <si>
    <t>　　10808080680612104284
　　108年度高雄市長照身心障礙者日間
　　照顧特殊需求服務資源加值計畫(經常
　　門)
　</t>
  </si>
  <si>
    <t>　　10808080680612204285*
　　108年度高雄市長照身心障礙者日間
　　照顧特殊需求服務資源加值計畫(資本
　　門)
　</t>
  </si>
  <si>
    <t>科        目        名        稱</t>
  </si>
  <si>
    <t>金                        額</t>
  </si>
  <si>
    <t>本  年  度
(1)</t>
  </si>
  <si>
    <t>上  年  度
(2)</t>
  </si>
  <si>
    <t>比 較 增 減 數
(3)=(1)-(2)</t>
  </si>
  <si>
    <t>收入</t>
  </si>
  <si>
    <t>　　公庫撥入數</t>
  </si>
  <si>
    <t>　　稅課收入</t>
  </si>
  <si>
    <t>　　罰款及賠償收入</t>
  </si>
  <si>
    <t>　　規費收入</t>
  </si>
  <si>
    <t>　　財產孳息收入</t>
  </si>
  <si>
    <t>　　廢舊物資售價收入</t>
  </si>
  <si>
    <t>　　補助收入</t>
  </si>
  <si>
    <t>　　其他收入</t>
  </si>
  <si>
    <t>支出</t>
  </si>
  <si>
    <t>　　繳付公庫數</t>
  </si>
  <si>
    <t>　　人事支出</t>
  </si>
  <si>
    <t>　　業務支出</t>
  </si>
  <si>
    <t>　　增購財產支出</t>
  </si>
  <si>
    <t>　　補助特種基金</t>
  </si>
  <si>
    <t>　　補助社會保險及其他福利費用</t>
  </si>
  <si>
    <t>　　其他獎補捐助</t>
  </si>
  <si>
    <t>收支餘絀</t>
  </si>
  <si>
    <t>歲出用途別</t>
  </si>
  <si>
    <t>科目分析表</t>
  </si>
  <si>
    <t>108 年度</t>
  </si>
  <si>
    <t xml:space="preserve">經     常     支     出  </t>
  </si>
  <si>
    <t xml:space="preserve">資      本     支     出  </t>
  </si>
  <si>
    <t>人事費</t>
  </si>
  <si>
    <t>業務費</t>
  </si>
  <si>
    <t>獎補助費</t>
  </si>
  <si>
    <t>債務費</t>
  </si>
  <si>
    <t>小　計</t>
  </si>
  <si>
    <t>設備及投資</t>
  </si>
  <si>
    <t>00080000000
高雄市政府社會局主管</t>
  </si>
  <si>
    <t>001</t>
  </si>
  <si>
    <t>　00080800000
　高雄市政府社會局</t>
  </si>
  <si>
    <t>　　660808004660200
　　社會保險</t>
  </si>
  <si>
    <t>　　　660808004660201
　　　社會保險</t>
  </si>
  <si>
    <t>　　670808004670200
　　社會救助</t>
  </si>
  <si>
    <t>　　　670808004670204
　　　社會救助</t>
  </si>
  <si>
    <t>　　680808004680100
　　一般行政</t>
  </si>
  <si>
    <t>　　　680808004680101
　　　行政管理</t>
  </si>
  <si>
    <t>　　　680808004680102
　　　業務管理</t>
  </si>
  <si>
    <t>　　680808004680300
　　人民團體組織</t>
  </si>
  <si>
    <t>　　　680808004680302
　　　人民團體輔導、社區發展暨推行合作業務</t>
  </si>
  <si>
    <t>　　680808004680600
　　福利服務</t>
  </si>
  <si>
    <t>　　　680808004680612
　　　老人及身心障礙福利服務計畫</t>
  </si>
  <si>
    <t>　　　680808004680613
　　　兒少及婦女福利服務計畫</t>
  </si>
  <si>
    <t>　　　680808004680614
　　　社工專業服務計畫</t>
  </si>
  <si>
    <t>　　690808004690200
　　國民就業</t>
  </si>
  <si>
    <t>　　　690808004690201
　　　國民就業</t>
  </si>
  <si>
    <t>保留小計</t>
  </si>
  <si>
    <t>　　　   合  計</t>
  </si>
  <si>
    <t>001</t>
  </si>
  <si>
    <t>002</t>
  </si>
  <si>
    <t>003</t>
  </si>
  <si>
    <t>　　　89700070301
　　　災害準備金
　</t>
  </si>
  <si>
    <t>用途別科目名稱及編號</t>
  </si>
  <si>
    <t>工作計畫科目名稱</t>
  </si>
  <si>
    <t>社會保險</t>
  </si>
  <si>
    <t>社會救助</t>
  </si>
  <si>
    <t>行政管理</t>
  </si>
  <si>
    <t>業務管理</t>
  </si>
  <si>
    <t>人民團體輔導、社區發展暨推行合作業務</t>
  </si>
  <si>
    <t>老人及身心障礙福利服務計畫</t>
  </si>
  <si>
    <t>兒少及婦女福利服務計畫</t>
  </si>
  <si>
    <t>社工專業服務計畫</t>
  </si>
  <si>
    <t>國民就業</t>
  </si>
  <si>
    <t>退撫金</t>
  </si>
  <si>
    <t>公務人員待遇福利</t>
  </si>
  <si>
    <t>災害準備金</t>
  </si>
  <si>
    <t>0100　人事費</t>
  </si>
  <si>
    <t>ˉ0102　政務人員待遇</t>
  </si>
  <si>
    <t>ˉ0103　法定編制人員待遇</t>
  </si>
  <si>
    <t>ˉ0104　約聘僱人員待遇</t>
  </si>
  <si>
    <t>ˉ0105　技工及工友待遇</t>
  </si>
  <si>
    <t>ˉ0111　獎金</t>
  </si>
  <si>
    <t>ˉ0121　其他給與</t>
  </si>
  <si>
    <t>ˉ0131　加班值班費</t>
  </si>
  <si>
    <r>
      <t xml:space="preserve"> </t>
    </r>
    <r>
      <rPr>
        <sz val="9"/>
        <rFont val="標楷體"/>
        <family val="4"/>
      </rPr>
      <t xml:space="preserve"> </t>
    </r>
    <r>
      <rPr>
        <sz val="10"/>
        <rFont val="標楷體"/>
        <family val="4"/>
      </rPr>
      <t>0141　退休退職給付</t>
    </r>
  </si>
  <si>
    <t>ˉ0142　退休離職儲金</t>
  </si>
  <si>
    <t>ˉ0151　保險</t>
  </si>
  <si>
    <t>0200　業務費</t>
  </si>
  <si>
    <t>ˉ0201　教育訓練費</t>
  </si>
  <si>
    <t>ˉ0202　水電費</t>
  </si>
  <si>
    <t>ˉ0203　通訊費</t>
  </si>
  <si>
    <t>ˉ0213　資訊服務費</t>
  </si>
  <si>
    <t>ˉ0214　其他業務租金</t>
  </si>
  <si>
    <t>ˉ0221　稅捐及規費</t>
  </si>
  <si>
    <t>ˉ0231　保險費</t>
  </si>
  <si>
    <t>ˉ0249　臨時人員酬金</t>
  </si>
  <si>
    <t>ˉ0250　按日按件計資酬金</t>
  </si>
  <si>
    <t>ˉ0251　委辦費</t>
  </si>
  <si>
    <t>ˉ0262　國內組織會費</t>
  </si>
  <si>
    <t>ˉ0271　物品</t>
  </si>
  <si>
    <t>ˉ0279　一般事務費</t>
  </si>
  <si>
    <t>ˉ0281　房屋建築養護費</t>
  </si>
  <si>
    <t>ˉ0282　車輛及辦公器具養護費</t>
  </si>
  <si>
    <t>ˉ0283　設施及機械設備養護費</t>
  </si>
  <si>
    <t>ˉ0291　國內旅費</t>
  </si>
  <si>
    <t>ˉ0293　國外旅費</t>
  </si>
  <si>
    <t>ˉ0298　特別費</t>
  </si>
  <si>
    <t>0300　設備及投資</t>
  </si>
  <si>
    <t>ˉ0302　房屋建築及設備費</t>
  </si>
  <si>
    <t>ˉ0303　公共建設及設施費</t>
  </si>
  <si>
    <t>ˉ0304　機械設備費</t>
  </si>
  <si>
    <t>ˉ0305　運輸設備費</t>
  </si>
  <si>
    <t>ˉ0306　資訊軟硬體設備費</t>
  </si>
  <si>
    <t>ˉ0319　雜項設備費</t>
  </si>
  <si>
    <t>0400　獎補助費</t>
  </si>
  <si>
    <t>ˉ0401　政府機關間之補助</t>
  </si>
  <si>
    <t>ˉ0410　對特種基金之補助</t>
  </si>
  <si>
    <t>ˉ0417　對國內團體之捐助</t>
  </si>
  <si>
    <t>ˉ0429　對學生之獎助</t>
  </si>
  <si>
    <t>ˉ0430　社會保險負擔</t>
  </si>
  <si>
    <t>ˉ0431　社會福利津貼及濟助</t>
  </si>
  <si>
    <t>ˉ0441　差額補貼</t>
  </si>
  <si>
    <t>ˉ0456　獎勵及慰問</t>
  </si>
  <si>
    <t>ˉ0457　其他補助及捐助</t>
  </si>
  <si>
    <t>年度</t>
  </si>
  <si>
    <t>科目名稱</t>
  </si>
  <si>
    <t>歲入保留</t>
  </si>
  <si>
    <t>保留原因說明及因應改善措施</t>
  </si>
  <si>
    <t>%</t>
  </si>
  <si>
    <t>88年度小計</t>
  </si>
  <si>
    <t>　罰款及賠償收入</t>
  </si>
  <si>
    <t>100.00%</t>
  </si>
  <si>
    <t>應收未收之歲入款擬予保留，來年繼續催收。
04應收行政罰鍰或規費收入等尚待催繳取證、或移送法院強制執行中而保留。</t>
  </si>
  <si>
    <t>92年度小計</t>
  </si>
  <si>
    <t>93年度小計</t>
  </si>
  <si>
    <t>94年度小計</t>
  </si>
  <si>
    <t>　其他收入</t>
  </si>
  <si>
    <t>96.13%</t>
  </si>
  <si>
    <t>應收代償單親創業貸款擬予保留，來年繼續催收。
05其他零星計畫之保留款。</t>
  </si>
  <si>
    <t>95年度小計</t>
  </si>
  <si>
    <t>96年度小計</t>
  </si>
  <si>
    <t>95.58%</t>
  </si>
  <si>
    <t>97年度小計</t>
  </si>
  <si>
    <t>94.05%</t>
  </si>
  <si>
    <t>應收代償單親創業貸款擬予保留,來年繼續催收。
05其他零星計畫之保留款。</t>
  </si>
  <si>
    <t>98年度小計</t>
  </si>
  <si>
    <t>99.22%</t>
  </si>
  <si>
    <t>99年度小計</t>
  </si>
  <si>
    <t>67.21%</t>
  </si>
  <si>
    <t>81.75%</t>
  </si>
  <si>
    <t>96.71%</t>
  </si>
  <si>
    <t>應收未收之歲入款擬予保留，來年繼續催收
04應收行政罰鍰或規費收入等尚待催繳取證、或移送法院強制執行中而保留。</t>
  </si>
  <si>
    <t>94.89%</t>
  </si>
  <si>
    <t>應收未收之歲入款擬予保留，來年繼續催收。
05應收行政罰鍰或規費收入等尚待催繳取證、或移送法院強制執行中而保留。</t>
  </si>
  <si>
    <t>89.16%</t>
  </si>
  <si>
    <t>尚未收回之社會福利基金帳列款及應收未收之歲入款擬予保留，來年繼續催收。
05其他零星計畫之保留款。</t>
  </si>
  <si>
    <t>87.95%</t>
  </si>
  <si>
    <t>77.29%</t>
  </si>
  <si>
    <t>應收未收之歲入款擬予保留，來年繼續催收。
05其他零星計畫之保留款。</t>
  </si>
  <si>
    <t>96.20%</t>
  </si>
  <si>
    <t>54.90%</t>
  </si>
  <si>
    <t>已發生尚未取得之款項。
04應收行政罰鍰或規費收入等尚待催繳取證、或移送法院強制執行中而保留。</t>
  </si>
  <si>
    <t>108年度小計</t>
  </si>
  <si>
    <t>102.69%</t>
  </si>
  <si>
    <t>已發生尚未取得之款項。
04應收行政罰鍰或規費收入等尚待催繳取證、或移送法院強制執行中而保留。
06其他零星計畫之保留款。</t>
  </si>
  <si>
    <t>　補助收入</t>
  </si>
  <si>
    <t>　　上級政府補助收入</t>
  </si>
  <si>
    <t>　　　計畫型補助收入</t>
  </si>
  <si>
    <t>0.06%</t>
  </si>
  <si>
    <t>「前瞻基礎建設-公共服務據點整備之整建長照衛福據點」第一期計畫「興建大樹區公所舊有建物」，依契約規定第三期款項須俟廠商驗收結算完成後，備齊建築使用執照等相關文件予本局後撥款，考量新建工程於108年12月31日完工，未能於本年度完成驗收向中央申請撥款，爰保留至109年度續為執行。
01各項建設工程按實際進度核算配合款或補助款，或補助單位正審核中，致尚未繳納、撥款，仍需辦理保留。</t>
  </si>
  <si>
    <t>　　　收回以前年度歲出</t>
  </si>
  <si>
    <t>9.67%</t>
  </si>
  <si>
    <t>因重核約聘社工員徐維駿及社工師傅文珍薪點，追繳徐員溢領薪資70,103元，傅員溢領薪資71,122元，共計141,225元。
05其他零星計畫之保留款。</t>
  </si>
  <si>
    <t>餘絀數
(或減免、註銷數)</t>
  </si>
  <si>
    <t>餘絀數(或減免、註銷數)原因說明及因應改善措施</t>
  </si>
  <si>
    <t>107年度經常門小計</t>
  </si>
  <si>
    <t>5.14%</t>
  </si>
  <si>
    <t>原因：
(6)溢列應收保留數或規費收入，依法更正、或承租人行蹤不明、或已取得債權憑證等而予註銷。</t>
  </si>
  <si>
    <t>108年度經常門小計</t>
  </si>
  <si>
    <t>　稅課收入</t>
  </si>
  <si>
    <t>　　統籌分配稅</t>
  </si>
  <si>
    <t>　　　特別統籌</t>
  </si>
  <si>
    <t>-6.39%</t>
  </si>
  <si>
    <t>136.06%</t>
  </si>
  <si>
    <t>原因：
違反相關社福法令等罰款收入高於預期。
因應改善措施:
作為下年度預算編列之參考。</t>
  </si>
  <si>
    <t>　　賠償收入</t>
  </si>
  <si>
    <t>　　　一般賠償收入</t>
  </si>
  <si>
    <t>　規費收入</t>
  </si>
  <si>
    <t>　　行政規費收入</t>
  </si>
  <si>
    <t>　　　證照費</t>
  </si>
  <si>
    <t>9.38%</t>
  </si>
  <si>
    <t>　　　許可費</t>
  </si>
  <si>
    <t>460.00%</t>
  </si>
  <si>
    <t>原因：
係因長照機構設立許可證書之規費收入高於預期。
因應改善措施:
本項業務109年度移由衛生局辦理。</t>
  </si>
  <si>
    <t>　　使用規費收入</t>
  </si>
  <si>
    <t>　　　資料使用費</t>
  </si>
  <si>
    <t>-66.03%</t>
  </si>
  <si>
    <t>原因：
民眾申請檔案應用閱覽複製費低於預期。
因應改善措施:
作為下年度預算編列之參考。</t>
  </si>
  <si>
    <t>　　　場地設施使用費</t>
  </si>
  <si>
    <t>1.60%</t>
  </si>
  <si>
    <t>　　　服務費</t>
  </si>
  <si>
    <t>-22.48%</t>
  </si>
  <si>
    <t>原因：
各社福中心等活動報名費收入低於預期。
因應改善措施:
作為下年度預算編列之參考。</t>
  </si>
  <si>
    <t>　財產收入</t>
  </si>
  <si>
    <t>　　財產孳息</t>
  </si>
  <si>
    <t>　　　利息收入</t>
  </si>
  <si>
    <t>　　　租金收入</t>
  </si>
  <si>
    <t>154.63%</t>
  </si>
  <si>
    <t>原因：
主要因公有房舍使用補償金收入高於預期。
因應改善措施:
作為下年度預算編列之參考。</t>
  </si>
  <si>
    <t>　　廢舊物資售價</t>
  </si>
  <si>
    <t>　　　廢舊物資售價</t>
  </si>
  <si>
    <t>542.87%</t>
  </si>
  <si>
    <t>原因：
主要因報廢財產拍賣所得高於預期。
因應改善措施:
作為下年度預算編列之參考。</t>
  </si>
  <si>
    <t>-9.00%</t>
  </si>
  <si>
    <t>1057.91%</t>
  </si>
  <si>
    <t>原因：
以前年度計畫賸餘經費、各項補助溢領款繳回。
因應改善措施:
作為下年度預算編列之參考。</t>
  </si>
  <si>
    <t>4167.95%</t>
  </si>
  <si>
    <t>原因：
主要係社區發展協會解散繳回剩餘財產。
因應改善措施:
作為下年度預算編列之參考。</t>
  </si>
  <si>
    <t>歲出保留</t>
  </si>
  <si>
    <t>分析表</t>
  </si>
  <si>
    <t xml:space="preserve">                         單位:新臺幣元</t>
  </si>
  <si>
    <t>工作計畫名稱</t>
  </si>
  <si>
    <t>保留原因分析</t>
  </si>
  <si>
    <t>經資門</t>
  </si>
  <si>
    <t>類型</t>
  </si>
  <si>
    <t>保留原因說明及相關改善措施</t>
  </si>
  <si>
    <t>0.08%</t>
  </si>
  <si>
    <t>104年度經常門小計</t>
  </si>
  <si>
    <t>福利服務支出</t>
  </si>
  <si>
    <t>　福利服務</t>
  </si>
  <si>
    <t>　　老人福利服務計畫</t>
  </si>
  <si>
    <t>　C14</t>
  </si>
  <si>
    <t>國民年金給付及社福津貼重複申領中低收入老人生活津貼。0元; 保留原因：審計部高雄市審計處105年6月15日審高市二字第1050003157號函修正增列，國民年金給付及社福津貼重複申領中低收入老人生活津貼計108,000元，105年度執行36,000元，辦理註銷39,600元，105年度保留32,400元，106年度執行28,800元，餘3,600元於107年10月12日取得債權憑證，108年度轉列其他應收款，並繼續辦理催繳。</t>
  </si>
  <si>
    <t>106年度資本門小計</t>
  </si>
  <si>
    <t>資本門</t>
  </si>
  <si>
    <t>*</t>
  </si>
  <si>
    <t>　A11</t>
  </si>
  <si>
    <t>美濃區文康老人活動中心建物空間整修工程及委託規劃設計及監造服務0元; 保留原因：款項已執行完畢不予保留。</t>
  </si>
  <si>
    <t>社會保險支出</t>
  </si>
  <si>
    <t>　社會保險</t>
  </si>
  <si>
    <t>　C11</t>
  </si>
  <si>
    <t>補助本市第3胎以上1歲前兒童健保費自付額。0元; 保留原因：款項已執行完畢不予保留。</t>
  </si>
  <si>
    <t>　　老人及身心障礙福利服務計畫</t>
  </si>
  <si>
    <t>*
*</t>
  </si>
  <si>
    <t>　B11</t>
  </si>
  <si>
    <t>購置高雄市輔具服務據點輔具設備0元; 保留原因：款項已執行完畢不予保留。</t>
  </si>
  <si>
    <t>107年高雄市私立老人福利機構評鑑暨強化服務量能方案0元; 保留原因：款項已執行完畢不予保留，餘17,182元無須再使用辦理註銷。</t>
  </si>
  <si>
    <t>　　兒少及婦女福利服務計畫</t>
  </si>
  <si>
    <t>.婦幼青少年活動中心107年零星修繕工程及委託設計暨監造技術服務0元; 保留原因：款項已執行完畢不予保留，餘1,301元無須再使用辦理註銷。</t>
  </si>
  <si>
    <t>婦女館空調冰水機壓縮機修繕0元; 保留原因：款項已執行完畢不予保留。</t>
  </si>
  <si>
    <t>107年度資本門小計</t>
  </si>
  <si>
    <t>14.44%</t>
  </si>
  <si>
    <t>20.77%</t>
  </si>
  <si>
    <t xml:space="preserve">  C11</t>
  </si>
  <si>
    <t>左營中心增設室外梯補請建照及室內裝修合格證99,000元; 保留原因：
一、承辦廠商:黃元璋建築師事務所，契約金額99,000元，惟本案左營中心建照變更，除前述委託申辦費用99,000元，尚有補照相關費用80,600元及土地規費12,000元，107年度合計保留191,600元。
二、本案於108年度支出土地規費12,000元及補照相關費用24,569元，餘補照相關費用56,031元已執行完畢不予保留，辦理註銷。
三、另考量後續室內裝修作業時間，預估需至109年12月始能完成程序，故無法於108年度完成，爰保留至109年度續執行。
四、合計保留金額99,000元。</t>
  </si>
  <si>
    <t>　A14</t>
  </si>
  <si>
    <t>左營中心防火公安改善工程0元; 保留原因：款項已執行完畢不予保留，餘50,706元辦理註銷。</t>
  </si>
  <si>
    <t>左營中心增設室外梯補請建照及室內裝修合格證99,000元; 保留原因：一、承辦廠商:黃元璋建築師事務所，契約金額99,000元，惟本案左營中心建照變更，除前述委託申辦費用99,000元，尚有補照相關費用80,600元及土地規費12,000元，107年度合計保留191,600元。
二、本案於108年度支出土地規費12,000元及補照相關費用24,569元，餘補照相關費用56,031元已執行完畢不予保留，辦理註銷。
三、另考量後續室內裝修作業時間，預估需至109年12月始能完成程序，故無法於108年度完成，爰保留至109年度續執行。
四、合計保留金額99,000元。</t>
  </si>
  <si>
    <t>左營中心防火公安改善工程委託設計監造0元; 保留原因：款項已執行完畢不予保留，餘2,000元辦理註銷。</t>
  </si>
  <si>
    <t>三民及岡山社會福利服務中心修繕工程0元; 保留原因：款項已執行完畢不予保留。</t>
  </si>
  <si>
    <t>108年度高雄市私立老人福利機構評鑑暨強化服務量能輔導方案480,616元; 保留原因：
一、承辦廠商：高雄醫學大學，契約價金為3,036,616元。
二、本案履約期限為108年9月10日至109年8月31日止，評鑑期程為108年9-10月，於11月招開評鑑結果決審會，12月發文機構評鑑結果，機構並於收到文後14天內可提出聲復，本局於提出聲復後1個月內辦理聲復會議，會議結果會另案函知機構，爰無法於108年度完成本輔導案。
三、公務預算108年度已執行2,556,000元，餘480,616元保留至109年度續執行。
四、合計保留數為480,616元。</t>
  </si>
  <si>
    <t>108年度高雄市私立老人福利機構評鑑暨強化服務量能輔導方案480,616元; 保留原因：一、承辦廠商：高雄醫學大學，契約價金為3,036,616元。
二、本案履約期限為108年9月10日至109年8月31日止，評鑑期程為108年9-10月，於11月招開評鑑結果決審會，12月發文機構評鑑結果，機構並於收到文後14天內可提出聲復，本局於提出聲復後1個月內辦理聲復會議，會議結果會另案函知機構，爰無法於108年度完成本輔導案。
三、公務預算108年度已執行2,556,000元，餘480,616元保留至109年度續執行。
四、合計保留數為480,616元。</t>
  </si>
  <si>
    <t>0.01%</t>
  </si>
  <si>
    <t>高雄市政府社會局辦理「前瞻基礎建設-旗山社福中心修繕工程委託規劃設計暨監造技術服務」98,000元; 保留原因：
一、承辦廠商：黃元璋建築師事務所，總價為98,000元。
二、本案經常門履約期限為「自全部工程驗收結算完成後，一次付款」，工程竣工日期為108年12月27日，無法於本年度完成驗收，致委託設計監造無法於本年度完成驗收撥款，爰保留至109年度續執行。
三、合計保留數98,000元。</t>
  </si>
  <si>
    <t>高雄市政府社會局辦理「前瞻基礎建設-旗山社福中心修繕工程委託規劃設計暨監造技術服務」98,000元; 保留原因：一、承辦廠商：黃元璋建築師事務所，總價為98,000元。
二、本案經常門履約期限為「自全部工程驗收結算完成後，一次付款」，工程竣工日期為108年12月27日，無法於本年度完成驗收，致委託設計監造無法於本年度完成驗收撥款，爰保留至109年度續執行。
三、合計保留數98,000元。</t>
  </si>
  <si>
    <t>108年度資本門小計</t>
  </si>
  <si>
    <t>7.23%</t>
  </si>
  <si>
    <t>8.28%</t>
  </si>
  <si>
    <t>　C01</t>
  </si>
  <si>
    <t>高雄市老人公寓修繕工程委託規劃設計暨監造服務435,000元; 保留原因：一、承辦廠商：陳國欽建築師事務所，決標金額為435,000元。
二、本契約採總包價法，第一期款於廠商提送服務實施計畫書或說明時給付契約價金百分之10，其他各期規劃設計服務費為契約價金百分之45，規劃設計費為契約價金百分之45。
三、本案工程預計於109年10月31日完成結案，因無法於108年度完成驗收撥款，爰保留至109年度續執行。
四、合計保留數為435,000元。</t>
  </si>
  <si>
    <t>大樹社區式服務類長期照顧服務機構(失智多層級照顧園區)8,836,000元; 保留原因：
一、承辦廠商：財團法人高雄市華仁社會福利慈善事業基金會，採購金額為9,692萬2,872元(含工程費2,942萬元)，履約期限為107年9月12日至109年12月31日止。本案108年度就工程發包施作，故僅就工程費部分(開辦費)辦理保留。
二、本案依截至108年11月底業已撥付2,058萬4,000元(經費為中央第一期及第二期補助款1,712萬4,300元及本市自籌款345萬9,700元)。本案依契約規定第三期款項須俟廠商驗收結算完成後，備齊建築使用執照等相關文件予本局後撥款，因工程於108年12月31日完工，未能於本年度完成驗收撥款，餘883萬6,000元(中央補助款190萬2,700元及本市自籌款693萬3,300元)爰保留至109年度續為執行。
三、合計保留883萬6,000元。</t>
  </si>
  <si>
    <t>賸餘數
(或減免、註銷數)</t>
  </si>
  <si>
    <t>原因說明及相
關改善措施</t>
  </si>
  <si>
    <t>3.39%</t>
  </si>
  <si>
    <t>　福利服務支出</t>
  </si>
  <si>
    <t>（12）</t>
  </si>
  <si>
    <t>審計部高雄市審計處105年6月15日審高市二字第1050003157號函修正增列，國民年金給付及社福津貼重複申領中低收入老人生活津貼計108,000元，105年度執行36,000元，辦理註銷39,600元，105年度保留32,400元，106年度執行28,800元，餘3,600元於107年10月12日取得債權憑證，108年度轉列其他應收款，並繼續辦理催繳。</t>
  </si>
  <si>
    <t>（6）</t>
  </si>
  <si>
    <t>（1）</t>
  </si>
  <si>
    <t>一、左營中心防火公安改善工程款項已執行完畢不予保留，餘50,706元辦理註銷。
二、左營中心防火公安改善工程委託設計監造款項已執行完畢不予保留，餘2,000元辦理註銷。
三、左營中心增設室外梯補請建照及室內裝修合格證之餘補照相關費用56,031元已執行完畢不予保留，辦理註銷。
四、合計註銷108,737元。</t>
  </si>
  <si>
    <t>3.22%</t>
  </si>
  <si>
    <t>　社會保險支出</t>
  </si>
  <si>
    <t>（6）</t>
  </si>
  <si>
    <t>　社會救助支出</t>
  </si>
  <si>
    <t>6.33%</t>
  </si>
  <si>
    <t>　　社會救助</t>
  </si>
  <si>
    <t>　　　社會救助</t>
  </si>
  <si>
    <t>（2）</t>
  </si>
  <si>
    <t>（5）</t>
  </si>
  <si>
    <r>
      <t>（1</t>
    </r>
    <r>
      <rPr>
        <sz val="9"/>
        <rFont val="標楷體"/>
        <family val="4"/>
      </rPr>
      <t>0</t>
    </r>
    <r>
      <rPr>
        <sz val="8"/>
        <rFont val="標楷體"/>
        <family val="4"/>
      </rPr>
      <t>）</t>
    </r>
  </si>
  <si>
    <t>3.60%</t>
  </si>
  <si>
    <t>　　一般行政</t>
  </si>
  <si>
    <t>5.16%</t>
  </si>
  <si>
    <t>　　　行政管理</t>
  </si>
  <si>
    <r>
      <t>（12）</t>
    </r>
  </si>
  <si>
    <t>　　　業務管理</t>
  </si>
  <si>
    <t>4.09%</t>
  </si>
  <si>
    <t>　　人民團體組織</t>
  </si>
  <si>
    <t>3.28%</t>
  </si>
  <si>
    <t>　　　人民團體輔導、社區發展暨推行合作業務</t>
  </si>
  <si>
    <t>3.56%</t>
  </si>
  <si>
    <t>3.27%</t>
  </si>
  <si>
    <t>5.07%</t>
  </si>
  <si>
    <t>　　　社工專業服務計畫</t>
  </si>
  <si>
    <t>8.79%</t>
  </si>
  <si>
    <t>　　第一預備金</t>
  </si>
  <si>
    <t>　　　第一預備金</t>
  </si>
  <si>
    <t>（3）</t>
  </si>
  <si>
    <t>　國民就業支出</t>
  </si>
  <si>
    <t>26.03%</t>
  </si>
  <si>
    <t>　　國民就業</t>
  </si>
  <si>
    <t>　　　國民就業</t>
  </si>
  <si>
    <t>原因：因108年本局代賑工人力更替，原預算執行未如預期，致有賸餘。
改善措施：針對代賑工人力更替請用人單位應提早辦理人員聘用事宜或增加支持減少人員異動。</t>
  </si>
  <si>
    <t>　其他支出</t>
  </si>
  <si>
    <t>1.79%</t>
  </si>
  <si>
    <t>　　災害準備金</t>
  </si>
  <si>
    <t>2.14%</t>
  </si>
  <si>
    <t>　　　災害準備金</t>
  </si>
  <si>
    <r>
      <t>（1</t>
    </r>
    <r>
      <rPr>
        <sz val="8"/>
        <rFont val="標楷體"/>
        <family val="4"/>
      </rPr>
      <t>）</t>
    </r>
  </si>
  <si>
    <t>25.17%</t>
  </si>
  <si>
    <t>0.48%</t>
  </si>
  <si>
    <t>（8）</t>
  </si>
  <si>
    <t>25.25%</t>
  </si>
  <si>
    <t>28.74%</t>
  </si>
  <si>
    <t>原因：108年長期照顧十年計畫2.0日間照顧等計畫因中央108年預算匡列數及核定數差異致經費賸餘。
改善措施：本項業務109年度移由衛生局辦理。</t>
  </si>
  <si>
    <t>（7）</t>
  </si>
  <si>
    <t>（8）</t>
  </si>
  <si>
    <t>1.42%</t>
  </si>
  <si>
    <t>4.84%</t>
  </si>
  <si>
    <t>歲出資本支</t>
  </si>
  <si>
    <t>出分析表</t>
  </si>
  <si>
    <t>計畫名稱</t>
  </si>
  <si>
    <t>合　　計</t>
  </si>
  <si>
    <t>設                                                 備</t>
  </si>
  <si>
    <t xml:space="preserve">                           及                                         投                                             資</t>
  </si>
  <si>
    <t>其他
資本
支出</t>
  </si>
  <si>
    <t>土　　地</t>
  </si>
  <si>
    <t>房屋建築
及設備</t>
  </si>
  <si>
    <t>公共建設
及設施</t>
  </si>
  <si>
    <t>機械
設備</t>
  </si>
  <si>
    <t>運輸
設備</t>
  </si>
  <si>
    <t>資訊軟硬
體設備</t>
  </si>
  <si>
    <t>雜項
設備</t>
  </si>
  <si>
    <t>權     利</t>
  </si>
  <si>
    <t>投　　資</t>
  </si>
  <si>
    <t>一般行政</t>
  </si>
  <si>
    <t>　行政管理</t>
  </si>
  <si>
    <t>福利服務</t>
  </si>
  <si>
    <t>　老人及身心障礙福利服務計畫</t>
  </si>
  <si>
    <t>　兒少及婦女福利服務計畫</t>
  </si>
  <si>
    <t>　社工專業服務計畫</t>
  </si>
  <si>
    <t>補助及捐助</t>
  </si>
  <si>
    <t>經費報告表</t>
  </si>
  <si>
    <t>補助</t>
  </si>
  <si>
    <t>捐助</t>
  </si>
  <si>
    <t>政府機關
間之補助</t>
  </si>
  <si>
    <t>對下級政府
之補助</t>
  </si>
  <si>
    <t>對特種基金
之補助</t>
  </si>
  <si>
    <t>對國內團
體之捐助</t>
  </si>
  <si>
    <t>對家庭及
個人之捐助</t>
  </si>
  <si>
    <t>對外之捐助</t>
  </si>
  <si>
    <t>　社會救助</t>
  </si>
  <si>
    <t>人民團體組織</t>
  </si>
  <si>
    <t>　人民團體輔導、社區發展暨推行合作業務</t>
  </si>
  <si>
    <t>　國民就業</t>
  </si>
  <si>
    <t>　災害準備金</t>
  </si>
  <si>
    <t>歲出按職能及經</t>
  </si>
  <si>
    <t>濟性綜合分類表</t>
  </si>
  <si>
    <t>單位：新臺幣千元</t>
  </si>
  <si>
    <t>經濟性分類</t>
  </si>
  <si>
    <t>經　　　　　常　　　　　支　　　　　出</t>
  </si>
  <si>
    <t>　　　　　　　　　　　　資　　　　　本　　　　　支　　　　　出</t>
  </si>
  <si>
    <t>總　　　　計</t>
  </si>
  <si>
    <t>職能別分類</t>
  </si>
  <si>
    <t>受僱人員報酬</t>
  </si>
  <si>
    <t>購買支出
商品及勞務</t>
  </si>
  <si>
    <t>債務利息</t>
  </si>
  <si>
    <t>土地租金支出</t>
  </si>
  <si>
    <t>經　　常　　移　　轉</t>
  </si>
  <si>
    <t>經常支出合計</t>
  </si>
  <si>
    <t>投  資
及增資　</t>
  </si>
  <si>
    <t>資　　本　　移　　轉</t>
  </si>
  <si>
    <t>土地購入</t>
  </si>
  <si>
    <t>無形資產購入</t>
  </si>
  <si>
    <t>固　　定　　資　　本　　形　　成</t>
  </si>
  <si>
    <t>資本支出合計</t>
  </si>
  <si>
    <t>對企業</t>
  </si>
  <si>
    <t>非營利機構
對家庭及民間</t>
  </si>
  <si>
    <t>對政府</t>
  </si>
  <si>
    <t>對國外</t>
  </si>
  <si>
    <t>對營業基金</t>
  </si>
  <si>
    <t>對非營業特種基金</t>
  </si>
  <si>
    <t>對民間企業</t>
  </si>
  <si>
    <t>住宅</t>
  </si>
  <si>
    <t>非住宅房屋</t>
  </si>
  <si>
    <t>營建工程</t>
  </si>
  <si>
    <t>運輸工具</t>
  </si>
  <si>
    <t>資訊軟體</t>
  </si>
  <si>
    <t>機械及其他設備</t>
  </si>
  <si>
    <t>土地改良</t>
  </si>
  <si>
    <t>總　　　計
　</t>
  </si>
  <si>
    <t>01一般公共事務
　</t>
  </si>
  <si>
    <t>02防衛
　</t>
  </si>
  <si>
    <t>03公共秩序與安全
　</t>
  </si>
  <si>
    <t>04教育
　</t>
  </si>
  <si>
    <t>05保健
　</t>
  </si>
  <si>
    <t>06社會安全與福利
　</t>
  </si>
  <si>
    <t>07住宅及社區服務
　</t>
  </si>
  <si>
    <t>08娛樂、文化與宗教
　</t>
  </si>
  <si>
    <t>09燃料與能源
　</t>
  </si>
  <si>
    <t>10農、林、漁、牧業
　</t>
  </si>
  <si>
    <t>11礦業、製造業及營造業
　</t>
  </si>
  <si>
    <t>12運輸及通信
　</t>
  </si>
  <si>
    <t>13其他經濟服務
　</t>
  </si>
  <si>
    <t>14環境保護
　</t>
  </si>
  <si>
    <t>15其他支出
　</t>
  </si>
  <si>
    <t>人事費別</t>
  </si>
  <si>
    <t>決算數
(2)</t>
  </si>
  <si>
    <t>比較增減數</t>
  </si>
  <si>
    <t>員工人數</t>
  </si>
  <si>
    <t>預算增減數</t>
  </si>
  <si>
    <t>合計
(1)</t>
  </si>
  <si>
    <t>金額
(3)=(2)-(1)</t>
  </si>
  <si>
    <t>預計數</t>
  </si>
  <si>
    <t>實有數</t>
  </si>
  <si>
    <t>一、政務人員待遇</t>
  </si>
  <si>
    <t>-21.99%</t>
  </si>
  <si>
    <t>二、法定編制人員待遇</t>
  </si>
  <si>
    <t>1.9%</t>
  </si>
  <si>
    <t>法定編制人員職員數為187人。</t>
  </si>
  <si>
    <t>三、約聘僱人員待遇</t>
  </si>
  <si>
    <t>-27.69%</t>
  </si>
  <si>
    <t>四、技工及工友待遇</t>
  </si>
  <si>
    <t>4.23%</t>
  </si>
  <si>
    <t>五、獎金</t>
  </si>
  <si>
    <t>-12.5%</t>
  </si>
  <si>
    <t>六、其他給與</t>
  </si>
  <si>
    <t>-34.81%</t>
  </si>
  <si>
    <t>七、加班值班費</t>
  </si>
  <si>
    <t>26.83%</t>
  </si>
  <si>
    <t>八、退休離職儲金</t>
  </si>
  <si>
    <t>-27.24%</t>
  </si>
  <si>
    <t>九、保險</t>
  </si>
  <si>
    <t>-22.12%</t>
  </si>
  <si>
    <t>合  計</t>
  </si>
  <si>
    <t>-14.53%</t>
  </si>
  <si>
    <t>　固定資產</t>
  </si>
  <si>
    <t>　資本資產總額</t>
  </si>
  <si>
    <t>　　土地</t>
  </si>
  <si>
    <t>　　資本資產總額</t>
  </si>
  <si>
    <t>　　房屋建築及設備</t>
  </si>
  <si>
    <t>　　機械及設備</t>
  </si>
  <si>
    <t>　　交通及運輸設備</t>
  </si>
  <si>
    <t>　　雜項設備</t>
  </si>
  <si>
    <t>　無形資產</t>
  </si>
  <si>
    <t>　　無形資產</t>
  </si>
  <si>
    <t>　　　合　　　　計</t>
  </si>
  <si>
    <t>科目</t>
  </si>
  <si>
    <t>取得成本</t>
  </si>
  <si>
    <t>以前年度累計折舊（耗）/長期投資評價</t>
  </si>
  <si>
    <t>本年度資本
資產成本變動</t>
  </si>
  <si>
    <t>本年度累計折舊（耗）/長期投資評價變動數</t>
  </si>
  <si>
    <t>期末帳面金額</t>
  </si>
  <si>
    <t>(1)</t>
  </si>
  <si>
    <t>(2)</t>
  </si>
  <si>
    <t>增加數
(3)</t>
  </si>
  <si>
    <t>減少數
(4)</t>
  </si>
  <si>
    <t>(5)</t>
  </si>
  <si>
    <t>(6)=(1)+(2)+(3)-(4)+(5)</t>
  </si>
  <si>
    <t>長期投資</t>
  </si>
  <si>
    <t>土地</t>
  </si>
  <si>
    <t>土地改良物</t>
  </si>
  <si>
    <t>房屋建築及設備</t>
  </si>
  <si>
    <t>機械及設備</t>
  </si>
  <si>
    <t>交通及運輸設備</t>
  </si>
  <si>
    <t>雜項設備</t>
  </si>
  <si>
    <t>收藏品及傳承資產</t>
  </si>
  <si>
    <t>權利</t>
  </si>
  <si>
    <t>　小　　計</t>
  </si>
  <si>
    <t>租賃資產</t>
  </si>
  <si>
    <t>租賃權益改良</t>
  </si>
  <si>
    <t>購建中固定資產</t>
  </si>
  <si>
    <t>其他固定資產</t>
  </si>
  <si>
    <t>遞耗資產</t>
  </si>
  <si>
    <t>電腦軟體</t>
  </si>
  <si>
    <t>發展中之無形資產</t>
  </si>
  <si>
    <t>其他無形資產</t>
  </si>
  <si>
    <t>其他資本資產</t>
  </si>
  <si>
    <t>　合　　計</t>
  </si>
  <si>
    <t>說明:</t>
  </si>
  <si>
    <t>一、本年度資本資產成本變動增加數合計154,197,838元=設備及投資預算執行增加數10,258,043元+購建中固定資產轉列0元+其他143,939,795元。</t>
  </si>
  <si>
    <t>二、設備及投資預算執行增加數10,258,043元=本年度設備及投資預算執行金額55,240,806元+以前年度設備及投資保留預算執行金額1,182,906元-財產管理系統無法登入財產帳46,165,669元。</t>
  </si>
  <si>
    <t>財產管理無法登入財產帳明細如下：</t>
  </si>
  <si>
    <t xml:space="preserve">18,387,186元非本局建物為空間再利用，8,429,203元為107年墊付款已於107年入財產帳，17,644,000元為相關資料還未取得，222,680元為107年墊付已於107年入財產帳，363,000元為老人活動中心修繕費財產入於公所，1,119,600元財產入於109年。 </t>
  </si>
  <si>
    <t xml:space="preserve">三、其他(如其他機關移入、受贈、代辦經費購置等143,939,795元，說明如下:    </t>
  </si>
  <si>
    <t>1、土地6,184,500元係依公告地價申報增值，由他機關移入3,988,128元。</t>
  </si>
  <si>
    <t>2、房屋建築及設備6,479,120元係以代辦經費開支，由他機關移入8,077,579元，526,050元為補登財產帳，626,060元為墊付款動支，73,080,000元為地籍圖重測，11,087,700元為增值，餘100,459元係由其他（委辦費等）科目動支。</t>
  </si>
  <si>
    <t>3、機械設備19,000元為補登財產，864,466元為代辦經費開支，3,812,965元為墊付款動支，餘186,930元係由其他（委辦費等）科目動支。</t>
  </si>
  <si>
    <t>4、交通運輸設備950,000元為他機關移入，2,343,000元為受贈，15,034,020元為補登財產，49,970元為0元手機電話，1,646,250元為墊付款動支，餘974,746元係由其他（委辦費等）科目動支。</t>
  </si>
  <si>
    <t>5、雜項設備371,407元為補登財產，3,975,985元為墊付款動支，440,922元為代辦經費開支，餘1,963,592元係由其他（委辦費等）科目動支。</t>
  </si>
  <si>
    <t>6、電腦軟體570,262元為補登財產，567,684元墊付款動支，餘19,000元係由其他（委辦費等）科目動支。</t>
  </si>
  <si>
    <r>
      <t>高雄市政府社會局積全民健康保險費補助款如下</t>
    </r>
    <r>
      <rPr>
        <sz val="14"/>
        <rFont val="新細明體"/>
        <family val="1"/>
      </rPr>
      <t>：</t>
    </r>
  </si>
  <si>
    <t>(至109年1月1日)：</t>
  </si>
  <si>
    <t>類別</t>
  </si>
  <si>
    <t>97年度</t>
  </si>
  <si>
    <t>98年度</t>
  </si>
  <si>
    <t>99年度</t>
  </si>
  <si>
    <t>100年度</t>
  </si>
  <si>
    <t>101年度</t>
  </si>
  <si>
    <t>102年度</t>
  </si>
  <si>
    <t>103年度</t>
  </si>
  <si>
    <t>104年度</t>
  </si>
  <si>
    <t>105年度</t>
  </si>
  <si>
    <t>106年度</t>
  </si>
  <si>
    <t>107年度</t>
  </si>
  <si>
    <t>合計</t>
  </si>
  <si>
    <t>積欠金額</t>
  </si>
  <si>
    <t>第五類(委託安置社福機構之低收入戶)</t>
  </si>
  <si>
    <t>第五類(區公所投保之低收入戶)</t>
  </si>
  <si>
    <t>第五類(委託安置社福機構及區公所投保之低收入戶)之應付利息</t>
  </si>
  <si>
    <t>輕度身心障礙者3/4中度1/2健保費自付額補助</t>
  </si>
  <si>
    <t>65歲以上老人保費自付額補助</t>
  </si>
  <si>
    <t>弱勢兒童及少年</t>
  </si>
  <si>
    <t>合　　計</t>
  </si>
  <si>
    <t>＊註：100年至102年輕度身心障礙者及65歲以上老人保費自付額補助較103年度揭露金額增加係衛福部中央健康保險署要求加計民眾應行繳納部分。</t>
  </si>
  <si>
    <t>高雄市政府社會局主管</t>
  </si>
  <si>
    <t xml:space="preserve"> 總　　說　　明</t>
  </si>
  <si>
    <r>
      <t xml:space="preserve"> </t>
    </r>
    <r>
      <rPr>
        <sz val="11"/>
        <rFont val="標楷體"/>
        <family val="4"/>
      </rPr>
      <t>中華民國　108　年度</t>
    </r>
  </si>
  <si>
    <t>一、財務報告之簡述</t>
  </si>
  <si>
    <t>(一)歲入、歲出預算執行結果：</t>
  </si>
  <si>
    <t>1.本年度部分：</t>
  </si>
  <si>
    <t>項目</t>
  </si>
  <si>
    <t>比較增減</t>
  </si>
  <si>
    <t>原因暨因應改善措施</t>
  </si>
  <si>
    <t>金 額</t>
  </si>
  <si>
    <t>1.歲入：</t>
  </si>
  <si>
    <t>稅課收入</t>
  </si>
  <si>
    <t>罰款及賠償收入</t>
  </si>
  <si>
    <t>原因：
違反相關社福法令等罰款收入高於預期。
因應改善措施:
作為下年度預算編列之參考。</t>
  </si>
  <si>
    <t>規費收入</t>
  </si>
  <si>
    <t xml:space="preserve">原因：
本局所屬及各單位活動報名費及場地費等收入低於預算所致。
因應改善措施:
作為下年度預算編列之參考。
</t>
  </si>
  <si>
    <t>財產收入</t>
  </si>
  <si>
    <t>原因：
主要因公有房舍使用補償金收入及報廢財產拍賣所得高於預期。
因應改善措施:
作為下年度預算編列之參考。</t>
  </si>
  <si>
    <t>補助收入</t>
  </si>
  <si>
    <t>其他收入</t>
  </si>
  <si>
    <t>原因：
以前年度計畫賸餘經費、各項補助溢領款繳回。
因應改善措施:
作為下年度預算編列之參考。</t>
  </si>
  <si>
    <t>合   計</t>
  </si>
  <si>
    <t>2.歲出：</t>
  </si>
  <si>
    <t>社會局</t>
  </si>
  <si>
    <t>仁愛之家</t>
  </si>
  <si>
    <t>兒童福利服務中心</t>
  </si>
  <si>
    <t>無障礙之家</t>
  </si>
  <si>
    <t>長青綜合服務中心</t>
  </si>
  <si>
    <t>主要係中央補助辦理本市社區照顧關懷據點及長期照顧十年計畫2.0日間照顧服務中央補助款短撥相對短支數，故檢討減列該項編列數。</t>
  </si>
  <si>
    <t>家庭暴力及性侵害防治中心</t>
  </si>
  <si>
    <t>人事費結餘21,913,339元，其中人事費係因實際執行金額較核定補助經費低所致及因應約聘人員精簡管控措施業務調整，爾後參考實際情形調整編列數，業務費結餘1,276,971元，獎補助費結餘233,552元，餘為預算數執行賸餘。</t>
  </si>
  <si>
    <t>合計</t>
  </si>
  <si>
    <t>2.以前年度部分：</t>
  </si>
  <si>
    <t>社會局</t>
  </si>
  <si>
    <t>原因:
主要係罰鍰案件催繳、待移送強制執行署強制執行。
因應改善措施:
下年度積極辦理。</t>
  </si>
  <si>
    <t>家庭暴力及性侵害防治中心</t>
  </si>
  <si>
    <t>原因:
受裁處人繳款意願偏低致執行率偏低。
因應改善措施:
下年度積極辦理。</t>
  </si>
  <si>
    <t>無障礙之家</t>
  </si>
  <si>
    <t>長青綜合服務中心</t>
  </si>
  <si>
    <t>(二)平衡表及資本資產表重要科目之金額及內容：</t>
  </si>
  <si>
    <t>1.平衡表部分</t>
  </si>
  <si>
    <t>(1)資產總額6,167,741,927元，包括專戶存款2,674,972,955元，係暫收款、存入保證金、應付保管款及應付代收款扣除暫付款。應收帳款13,099,499元、其他應收款392,447元及應收其他政府款1,902,700元，係本年度及以前年度歲入保留數、本年度預付款項未保留部分及以前年度審計剔除數和減列數之合計。暫付款67,431,919元係本局社救金專戶及保管金暫付款項。預付款3,409,129,670元，係墊付款。存出保證金812,737元，係租用郵局專用信箱押金等。</t>
  </si>
  <si>
    <r>
      <t>(2)負債總額2,756,244,309元，包括應付帳款13,839,435元，係本年度歲出保留款。暫收款1,337,984,598元，係於爾後年度補辦預算之中央補助款。存入保證金11,702,472元，係得標廠商繳納之履約保證金</t>
    </r>
    <r>
      <rPr>
        <sz val="14"/>
        <rFont val="新細明體"/>
        <family val="1"/>
      </rPr>
      <t>、</t>
    </r>
    <r>
      <rPr>
        <sz val="14"/>
        <rFont val="標楷體"/>
        <family val="4"/>
      </rPr>
      <t>保固金等。應付代收款1,355,519,848元</t>
    </r>
    <r>
      <rPr>
        <sz val="14"/>
        <rFont val="新細明體"/>
        <family val="1"/>
      </rPr>
      <t>，</t>
    </r>
    <r>
      <rPr>
        <sz val="14"/>
        <rFont val="標楷體"/>
        <family val="4"/>
      </rPr>
      <t>係代收員工薪資代扣自付部分勞保</t>
    </r>
    <r>
      <rPr>
        <sz val="14"/>
        <rFont val="新細明體"/>
        <family val="1"/>
      </rPr>
      <t>、</t>
    </r>
    <r>
      <rPr>
        <sz val="14"/>
        <rFont val="標楷體"/>
        <family val="4"/>
      </rPr>
      <t>健保、公保</t>
    </r>
    <r>
      <rPr>
        <sz val="14"/>
        <rFont val="新細明體"/>
        <family val="1"/>
      </rPr>
      <t>、</t>
    </r>
    <r>
      <rPr>
        <sz val="14"/>
        <rFont val="標楷體"/>
        <family val="4"/>
      </rPr>
      <t>勞退提存金等及中央補助代收代付款項等。應付保管款37,197,956元，係本局約聘僱人員提撥之公自提離職儲金</t>
    </r>
    <r>
      <rPr>
        <sz val="14"/>
        <rFont val="新細明體"/>
        <family val="1"/>
      </rPr>
      <t>。</t>
    </r>
  </si>
  <si>
    <t>(3)淨資產總額3,411,497,618元，資產負債淨額係資產減負債後之餘額。</t>
  </si>
  <si>
    <t>2.資本資產表及長期負債表部分</t>
  </si>
  <si>
    <t>(1)固定資產總額3,936,195,089元，包括土地2,886,382,575元，係本局辦公房屋用地等。土地改良物4,370,807元，係土地整地改良。房屋建築及設備848,458,043元，係本局辦公房屋建築及其附屬設備。機械及設備21,135,543元，係電腦及印表機等設備。交通及運輸設備46,907,244元，係公務車輛及傳真機等設備。雜項設備20,618,574元，係辦公事務設備等。購建中固定資產108,322,303元，係辦公廳舍建構中成本。</t>
  </si>
  <si>
    <t>(2)無形資產總額2,518,354元，係電腦軟體等。</t>
  </si>
  <si>
    <t>(3)資本資產總額3,938,713,443元，係固定資產及無形資產之總額。</t>
  </si>
  <si>
    <t>二、財務狀況之分析</t>
  </si>
  <si>
    <t>(一)平衡表及資本資產表變動情形分析：</t>
  </si>
  <si>
    <t>1.平衡表部分</t>
  </si>
  <si>
    <t>(1)資產部分:專戶存款2,674,972,955元，較上年度相同基礎減少786,904,787元或22.73％，係於明年度補辦預算及代收代付之中央補助款減少所致；應收其他政府款1,902,700元，較上年度相同基礎增加1,902,700元或0％，係中央補助收入辦理保留所致；暫付款67,431,919元，較上年度相同基礎減少26,528,549元或28.23％，係社救金專戶及保管金暫付款辦理完成核銷轉正所致；預付款3,409,129,670元，較上年度相同基礎增加893,400,983元或35.51％，係於以後年度補辦預算之墊付款項增加所致。其餘科目本年度較上年度金額變動未達10％。</t>
  </si>
  <si>
    <t>(2)負債部分:應付帳款13,839,435元，較上年度相同基礎增加8,901,269元或180.25％，係本年度已完工尚未完成驗收之工程款轉入應付數所致；其他應付款0元，較上年度相同基礎減少705,000元或100.00％，係上年度辦理保留之工程款完工撥款所致；暫收款1,337,984,598元，較上年度相同基礎減少642,629,099元或32.45％，係於明年度補辦預算之中央補助款減少所致；應付保管款37,197,956元，較上年度相同基礎減少62,431,307元或62.66％，係代收代付之中央補助款減少所致。其餘科目本年度較上年度金額變動未達10％。</t>
  </si>
  <si>
    <t>2.資本資產表部分</t>
  </si>
  <si>
    <r>
      <t>(1)固定資產:機械及設備21,135,543元，較上年度財產目錄帳列數增加2,055,862元或10.78％</t>
    </r>
    <r>
      <rPr>
        <sz val="14"/>
        <rFont val="新細明體"/>
        <family val="1"/>
      </rPr>
      <t>，</t>
    </r>
    <r>
      <rPr>
        <sz val="14"/>
        <rFont val="標楷體"/>
        <family val="4"/>
      </rPr>
      <t>係托嬰中心補登財產所致；交通及運輸設備46,907,244元，較上年度財產目錄帳列數增加13,730,213元或41.38％</t>
    </r>
    <r>
      <rPr>
        <sz val="14"/>
        <rFont val="新細明體"/>
        <family val="1"/>
      </rPr>
      <t>，</t>
    </r>
    <r>
      <rPr>
        <sz val="14"/>
        <rFont val="標楷體"/>
        <family val="4"/>
      </rPr>
      <t>主要係獲贈貨車及他機關移入小客車所致；雜項設備20,618,574元，較上年度財產目錄帳列數增加3,264,507元或18.81％，主要係中央補助增購電腦所致，其餘各科目本年度較上年度金額變動均未達10%。</t>
    </r>
  </si>
  <si>
    <r>
      <t>(2)無形資產:2,518,354元，較上年度增加716,578元或39.77％，係配合增購電腦作業系統所致</t>
    </r>
    <r>
      <rPr>
        <sz val="14"/>
        <rFont val="新細明體"/>
        <family val="1"/>
      </rPr>
      <t>。</t>
    </r>
  </si>
  <si>
    <t>(二)未來或有給付責任之揭露：</t>
  </si>
  <si>
    <t>1.高雄市政府社會局積欠97年度至108年度--全民健康保險費補助款如下(109年1月1日)：</t>
  </si>
  <si>
    <t>2.高雄市政府社會局補助國民年金各類保險對象未來應負擔保費預計為39,593,160元。</t>
  </si>
  <si>
    <t>三、重要施政計畫執行成果之說明</t>
  </si>
  <si>
    <t>(一)重要施政計畫執行成果：</t>
  </si>
  <si>
    <t xml:space="preserve">    已完成施政計畫重點概述如下：</t>
  </si>
  <si>
    <t>（１）建構完善社會安全網，扶助經濟弱勢市民基本生活，賡續推動積極性社會救助措施，辦理脫貧自立方案，促進自立生活能力。</t>
  </si>
  <si>
    <t>（２）發展老人多層級連續性服務措施、建立社區服務網絡及福利輸送系統，分區培力老人活動場所提升服務量能，推動老人進修與社會參與，建構老人完善福利服務體系。</t>
  </si>
  <si>
    <t>（３）長照資源盤點與整備並積極布建服務據點，組織綿密的照顧網絡，提供失能民眾長期照顧服務，確保照顧服務品質，保障接受服務者及照顧者之尊嚴及權益。</t>
  </si>
  <si>
    <t>（４）支持家庭生養，推動懷孕婦女友善措施，辦理坐月子到宅服務；建立友善育兒環境，建構優質托育服務，落實輔導管理並推動居家托育照顧。</t>
  </si>
  <si>
    <t>（５）盤點社會福利設施，依區域需求增設社會福利服務據點，綿密福利輸送網絡，提供市民近便性服務。</t>
  </si>
  <si>
    <t>（６）落實家庭暴力、性侵害個案保護服務，積極辦理宣導防治，強化社政、警政、衛政、教育個案處遇合作機制，建構在地化之家庭暴力安全防護網絡。</t>
  </si>
  <si>
    <t>（７）推動兒少高風險家庭預防性方案，並強化兒少保護三級預防網絡之建立，落實調查評估級及家庭處遇計畫服務，維護兒少保護個案安全及福祉。</t>
  </si>
  <si>
    <t>（８）落實身心障礙者權利公約公平參與、機會均等及權利保障、強化身心障礙者全人服務，加強個人照顧及家庭支持服務，建構各障別適性福利服務，促進身障者自立生活及社會參與，推展無障礙友善環境，提升障礙者生活品質。</t>
  </si>
  <si>
    <t>（９）落實性別主流化、推廣消除對婦女一切形式歧視公約(CEDAW)，培力婦女，促進婦女社會參與。</t>
  </si>
  <si>
    <t>（10）扶持新住民家庭、單親及特殊境遇家庭自立；開創婦女及新住民產業發展潛能，培植多元人力資源。</t>
  </si>
  <si>
    <t>（11）推動兒童權利公約，落實兒童及少年福利與權益保障，支持弱勢兒少安定生活成長發展，培力兒少並促進社會參與，強化收出養服務機制，維護未成年子女於家事事件之權益。</t>
  </si>
  <si>
    <t>（12）建置完善防災整備機制，暢通災害期間救災物資調度管道，充實災民收容安置設施，減低災害影響。</t>
  </si>
  <si>
    <t>（13）營造社工人員安全執業環境，辦理專業分級訓練，整合社會工作人力資源，落實弱勢民眾照顧服務。</t>
  </si>
  <si>
    <t>（14）公私協力結合民間團體共同推動社會福利方案，提升組織經營管理能量，促進社團永續發展；鼓勵市民以志願服務參與社會福利服務工作，開發多元參與管道，提升服務質量。</t>
  </si>
  <si>
    <t>（15）推動人權城市成立人權委員會，提供人權政策諮詢、研擬人權保障政策、宣導人權保障觀念，並落實人權教育工作。</t>
  </si>
  <si>
    <t>（16）輔導社區發展協會健全組織功能，深耕在地人才培力，促發社區互助及城鄉交流，落實資源結盟，活絡社區參與意識，推動社會福利社區化。</t>
  </si>
  <si>
    <t>（17）召開家庭暴力及性侵害防治會，研擬本府家庭暴力及性侵害防治之主要政策。</t>
  </si>
  <si>
    <t>（18）結合民間推廣早期療育服務、辦理早療專業人員研習、到宅服務及遊戲篩檢等服務。</t>
  </si>
  <si>
    <t>（19）委託民間團體辦理各項學齡前日間照顧服務，包括腦性麻痹、智障學童等療育訓練課程。</t>
  </si>
  <si>
    <t>（20）辦理身心障礙通報個案管理及生涯轉銜服務，提供個別化專業服務，並結合社會資源，以提昇服務品質。</t>
  </si>
  <si>
    <t>(二)各項工作計畫實施情形：</t>
  </si>
  <si>
    <t>工作計畫名稱</t>
  </si>
  <si>
    <t>重要計畫項目</t>
  </si>
  <si>
    <t>實 施 內 容</t>
  </si>
  <si>
    <t>辦  理  情  形</t>
  </si>
  <si>
    <t>已完成或未完成之說明</t>
  </si>
  <si>
    <t>因應改善措施</t>
  </si>
  <si>
    <t xml:space="preserve">社會保險
  </t>
  </si>
  <si>
    <t>提升市民生活品質；增進身心障礙者福祉；保障國民於老年發生身心障礙時之基本經濟安全。</t>
  </si>
  <si>
    <t>1.全民健康保險補助。
2.身心障礙者現金給付保險補助。
3.低收入戶、中低收入戶、輕度身心障礙者國民年金保險補助。</t>
  </si>
  <si>
    <t>已完成</t>
  </si>
  <si>
    <t>-</t>
  </si>
  <si>
    <t>社會救助</t>
  </si>
  <si>
    <t>濟貧救急，改善低收入戶生活；加強照顧精神病患，改善其生活；加強照顧本市街友，減少社會問題及改善其生活；改善中低收入戶老人及身心障礙者生活；增進低收入戶福利；濟助遭遇急難市民，以安定其生活。</t>
  </si>
  <si>
    <t>1.醫療補助。
2.低收入戶家庭生活補助。
3.精神病患及老弱市民委託收容暨特別補助。
4.低收入戶暨弱勢市民醫療及乘車船補助。
5.中、低收入戶子女生活扶助。
6.經濟弱勢者急難救助。
7.民眾急難救助。</t>
  </si>
  <si>
    <t>加強行政管理，提高行政效率。</t>
  </si>
  <si>
    <t>1.物品採購及保管。
2.財務管理。
3.事務管理。
4.車輛統一管理、加強車輛保管養護。
5.文書管理。
6.不屬其他科室業務。</t>
  </si>
  <si>
    <t>業務管理</t>
  </si>
  <si>
    <t>圓滿完成施政計畫之各項目標；加強行政管理，提高行政效率；發揮設計考核功能，以達事半功倍之效；如期完成各項人權活動。</t>
  </si>
  <si>
    <t>1.辦理全局會計業務。
2.辦理全局人事業務。
3.辦理全局政風業務。
4.文書管理、研究發展、有效控制考核工作。
5.推展人權委員活動相關工作。</t>
  </si>
  <si>
    <t>已完成</t>
  </si>
  <si>
    <t>-</t>
  </si>
  <si>
    <t>人民團體輔導、社區發展暨推行合作業務</t>
  </si>
  <si>
    <t>如期完成慶祝活動；加強人民團體及基金會發揮組織功能；發揮合作功能，繁榮經濟，安定社會，造福民眾。</t>
  </si>
  <si>
    <t>1.籌辦元旦慶祝活動。
2.人民團體輔導。
3.推行合作社發展業務。
4.財團法人基金會輔導。
5.社區發展。</t>
  </si>
  <si>
    <t>老人及身心障礙福利服務計畫</t>
  </si>
  <si>
    <t>分期完成各項社會福利措施，以加強本市社會福利工作。</t>
  </si>
  <si>
    <t>1.各項身心障礙福利服務。
2.辦理本市身障人口基本資料建檔及手冊∕證明核發。
3.身心障礙市民委託收容教養及輔助器具補助。
4.辦理身心障礙者居家服務、臨時暨短期照顧服務、交通補助及照顧者津貼。
5.設立身心障礙者權益保障促進小組辦理身心障礙者權益保障事宜。
6.身心障礙者租購屋、停車位租金及貸款利息補助。
7.辦理身心障礙者新制評鑑業務。
8.身心障礙者生活補助。
9.各項老人福利服務。
10.老人活動場所管理。</t>
  </si>
  <si>
    <t>已完成</t>
  </si>
  <si>
    <t>兒少及婦女福利服務計畫</t>
  </si>
  <si>
    <t>分期完成各項社會福利措施，以加強本市兒童及少年福利工作；輔導本市托嬰機構；提升托育品質；提供兒童及少年社區照顧服務；提供單親、特殊境遇家庭、弱勢兒童少年教育、生活及醫療扶助，減輕生活負擔；推展婦幼及青少年福利業務；辦理性騷擾防治業務；推展社會福利增進社會福祉。</t>
  </si>
  <si>
    <t>1.各項兒童及少年福利服務。
2.托嬰機構業務輔導。
3.家庭托育人員訓練。
4.推展兒童及少年社區照顧服務。
5.弱勢家庭兒少扶助。
6.兒童及少年寄養。
7.兒童及少年機構安置教養服務。
8.單親及特殊境遇婦女家庭生活照顧。
9.婦女館及婦幼青少年館業務。
10.性騷擾防治業務。
11.設置婦女及兒童中途之家。
12.社會福利服務。
13.兒童及少年性交易防制業務。
14.加強兒童及少年保護服務。</t>
  </si>
  <si>
    <t>社工專業服務計畫</t>
  </si>
  <si>
    <t>提昇社會福利服務，推廣志願服務；發揮社會工作專業功能，因應社會需要有效推行社會福利工作。</t>
  </si>
  <si>
    <t>1.社會工作發展。
2.協助生活陷入困難危機之個人、家庭脫  離困境。
3.輔導弱勢家庭提升家庭功能。
4.加強社福機構聯繫發掘及有效運用社會資源，滿足社會需要。
5.加強社會研究及設計因應社會變遷。
6.委託區公所辦理各項福利業務。</t>
  </si>
  <si>
    <t>國民就業</t>
  </si>
  <si>
    <t>改善低收入戶及中低收入戶生活與福利。</t>
  </si>
  <si>
    <t>以工代賑。</t>
  </si>
  <si>
    <t>1.補辦預算中央補助款執行賸餘計1.528,624元。
2.因108年本局代賑工人力更替，原預算執行未如預期，致有賸餘。</t>
  </si>
  <si>
    <t>針對代賑工人力更替請用人單位應提早辦理人員聘用事宜或增加支持減少人員異動。</t>
  </si>
  <si>
    <t>已完成或未完成之說明</t>
  </si>
  <si>
    <t>仁愛之家公費家民給養</t>
  </si>
  <si>
    <t>加強照顧低收入戶及老弱民眾，改善其生活。</t>
  </si>
  <si>
    <t>1.辦理公費家民食衣住行醫等日常 生活各項業務。
2.公費廳舍房屋修繕及設施維護等。</t>
  </si>
  <si>
    <t>有關業務均依照施政計畫如期完成，執行率95.34%。</t>
  </si>
  <si>
    <t>行政管理</t>
  </si>
  <si>
    <t>提高工作效率，使業務順利完成。</t>
  </si>
  <si>
    <t>1.辦理公、自費老人安養業務。
2.園區設施之維護。
3.園區清潔用品等零星採購。</t>
  </si>
  <si>
    <t>有關業務均依照施政計畫如期完成，執行率95.73%，使老人福利工作更加落實。</t>
  </si>
  <si>
    <t>仁愛之家自費家民安養</t>
  </si>
  <si>
    <t>積極改善老人福利。</t>
  </si>
  <si>
    <t>1.辦理自費家民安養等事宜。
2.自費廳舍房屋修繕及設施維護等。</t>
  </si>
  <si>
    <t>有關業務均依照施政計畫如期完成，執行率97.62%。</t>
  </si>
  <si>
    <t>兒福中心</t>
  </si>
  <si>
    <t>行政管理</t>
  </si>
  <si>
    <t>加強事務管理，有效執行一般行政工作。</t>
  </si>
  <si>
    <t>配合兒童福利業務之推行，辦理各項行政業務等相關事項。</t>
  </si>
  <si>
    <t>兒童福利服務</t>
  </si>
  <si>
    <t>辦理各項親子教育、早療兒童通報服務，有效執行兒童福利服務。</t>
  </si>
  <si>
    <r>
      <t>1.</t>
    </r>
    <r>
      <rPr>
        <sz val="12"/>
        <rFont val="標楷體"/>
        <family val="4"/>
      </rPr>
      <t xml:space="preserve">配合兒童福利業務之推行，辦理親子教育成長等活動。
</t>
    </r>
    <r>
      <rPr>
        <sz val="12"/>
        <rFont val="Times New Roman"/>
        <family val="1"/>
      </rPr>
      <t>2.</t>
    </r>
    <r>
      <rPr>
        <sz val="12"/>
        <rFont val="標楷體"/>
        <family val="4"/>
      </rPr>
      <t>辦理區域型早期療育中心委辦業務、日托照顧、療育補助等服務。</t>
    </r>
  </si>
  <si>
    <t>1.辦理發展遲緩兒童早療服務，含通報、個案管理、日間托育、時段療育、到宅服務、托嬰中心巡迴輔導、早療補助費、早療篩檢、親子活動、團體、宣導及專業研習等，共計服務93,738人次。
2.寒暑假活動、親子活動、兒童節系列活動計9,103人次參加；親子共學藝廊主題展7場8,790人次參觀。</t>
  </si>
  <si>
    <t>無障礙之家</t>
  </si>
  <si>
    <t xml:space="preserve">行政管理
</t>
  </si>
  <si>
    <t xml:space="preserve">1.事務管理。
(1)財產管理。
(2)車輛管理
(3)物品採購及管理
2.文書及檔案處理。
3.業務資訊化管理
4.環境管理
</t>
  </si>
  <si>
    <t xml:space="preserve">1.依據「高雄市市有財產管理自治條例」等有關法令辦理財產登錄，配合市府財政局財產管理系統資料資訊化，以利財產有效管理。
2.按規定於年度內實施財產盤點工作，確實清理閒置財產。
3.有效管理車輛維修與實施以IC車隊卡方式加油制度，以確實節約能源。
4.依照「政府採購法」等規定執行物品採購及管理。
5.建立消耗品領用管理制度，避免浪費。
6.加強公文時效管理與稽催，以提高公文處理時效。
7.確實執行檔案管理，定期清查舊檔案依規定程序處理。
8.加強社政資訊管理系統，各項稽核作業及統計分析，以健全資訊管理，杜絕重複領取，提高行政效率。
9.推動環境環保分類工作，維持環境整潔及美化、綠化辦公場所。
10.落實執行辦公場所節約能源工作。
</t>
  </si>
  <si>
    <t>家民教養</t>
  </si>
  <si>
    <t>(一)辦理身心障礙者日間照顧及住宿式照顧費用補助</t>
  </si>
  <si>
    <t>提昇身心障礙者自我照顧能力及減輕家屬照顧壓力。</t>
  </si>
  <si>
    <t>1.由本家及輔導民間團體持續辦理並擴充身心障礙者日間照顧、住宿照顧等各項服務。
2.提供安置於私立身心障礙福利機構、本市護理之家、養護中心等照顧費用補助，減輕其家庭經濟負擔。</t>
  </si>
  <si>
    <t>(二)辦理身心障礙福利服務活動</t>
  </si>
  <si>
    <t>舉辦各項福利活動、開拓身心障礙者社會參與機會。</t>
  </si>
  <si>
    <t>1.舉辦國際身心障礙者日系列活動，暨不定期舉辦身心障礙福利各項活動。
2.補助各身心障礙福利團體、機構，辦理各項加強社會關懷、自我成長及家庭支持等身心障礙福利活動。
3.推展身心障礙者體適能活動及口腔醫療保健服務。</t>
  </si>
  <si>
    <t>(三)辦理身心障礙者個案管理服務</t>
  </si>
  <si>
    <t>建立通報系統，整合資源，協助個案解決問題，並提供持續性、整體性之生涯轉銜服務。</t>
  </si>
  <si>
    <t>1.強化身心障礙者通報轉銜中心功能。
2.委託民間團體分區辦理多重問題之身心障礙者生涯轉銜暨個案管理服務，並依不同需求及障礙類別，擬訂個別化服務計畫，提供整合且適切性服務。
3.結合政府相關部門推動身心障礙生涯轉銜服務，加強橫向聯繫與溝通協調，依據身心障礙者生涯轉銜計畫實施辦法辦理，並定期召開聯繫會報。</t>
  </si>
  <si>
    <t>長青中心</t>
  </si>
  <si>
    <t xml:space="preserve">行政管理
</t>
  </si>
  <si>
    <t>辦理各項行政管理等業務</t>
  </si>
  <si>
    <t>辦理中心各項老人服務、人事、主計、採購等行政業務及各項基礎設備維護管理等行政作業。</t>
  </si>
  <si>
    <t>加強老人育樂及照顧服務</t>
  </si>
  <si>
    <t>1. 辦理老人生活服務：管理養護教學及育樂設施、舉辦各項老人文康活動、鼓勵高齡人力資源繼續服務社會。
2.辦理老人關懷、保護及照顧服務：提供老人保護安置、關懷服務獨居老人、運用社會資源照顧服務長輩。</t>
  </si>
  <si>
    <t>1.辦理老人生活服務：
(1)於中心提供長輩休閒空間、法律等諮詢服務，並辦理老人教學課程、文康活動，鼓勵參與社交。
(2)於各區老人亭及活動中心辦理文康休閒及教學活動。
(3)推動老人志願服務，鼓勵長輩貢獻智能，辦理文藝展覽及薪傳教學等。
(4)運用志工及各種社會資源辦理老人服務業務。
2.辦理老人關懷、保護及照顧服務：
(1)辦理老人保護業務，設置老保專線及召開老保聯繫會議。
(2)關懷獨居老人，提供餐飲服務等；加強失智症之認識及宣導，辦理安心手鍊及走失協尋業務。
(3)委託學術單位研究老人福利服務相關措施。輔導本市民間團體設置社區照顧關懷據點，提供社區長輩關懷訪視、電話問安諮詢轉介、餐飲服務和健康促進活動。</t>
  </si>
  <si>
    <t>家防中心</t>
  </si>
  <si>
    <t>家庭暴力及性侵害防治業務</t>
  </si>
  <si>
    <t>落實家庭暴力、及性侵害個案之保護服務措施，強化社、警、衛政個案處遇合作機制，建構在地化之家庭暴力安全防護網絡。</t>
  </si>
  <si>
    <t>1.落實「家庭暴力安全防護網」計畫，結合警政、衛生、社政單位共同辦理防治業務，透過會議平台，共同擬訂個案處遇計劃，保障個案人身安全及降低暴力再犯率。
2.辦理各項專業人員訓練，提昇防治網絡專業工作之服務品質。
3.加強家庭暴力、性侵害防治宣導，深入校園、社區等宣導，落實防治工作。
4.評估保護個案需求提供專線諮詢、緊急救援、安置、法律諮詢、醫療服務、經濟扶助、心理諮商、陪同服務等各項支持性服務。
5.落實加害人處遇執行，積極追蹤處遇計畫執行進度，以防患再犯率的發生。
6.推動特殊境遇婦女自立生活服務計畫，強化其能量扶助其自立；持續辦理婦女支持團體，凝聚團體互助能量，促進婦女社會參與。</t>
  </si>
  <si>
    <t>兒童及少年保護業務</t>
  </si>
  <si>
    <t>為維護兒童及少年權益、促進其身心健全發展，整合公私部門力量與社會資源，達成保護兒童及少年之使命。</t>
  </si>
  <si>
    <t>1.結合113保護專線處理兒童少年保護通報案件，依法進行訪視評估調查，並依個案狀況提供緊急安置、保護措施、親職教育、法律、心理諮商與輔導、轉介等服務。
2.落實分類分級通報篩檢機制，針對兒少保護通報案件進行精準分類評估，擬定適性處遇計劃。
3.提供兒童少年家庭維繫與家庭重整服務。
4.定期召開個案研討會與業務聯繫會議，研擬個案處遇及跨專業（單位）合作等事宜。
5.結合民間福利機構，提供諮商及追蹤輔導，共同推展兒少保護工作。
6.加強兒少保護工作人員在職訓練，提昇服務品質。
7.加強辦理兒童及少年保護相關宣導活動。</t>
  </si>
  <si>
    <t>四、其他重要說明</t>
  </si>
  <si>
    <t>(一)市府95年1月3日高市府主二字第0940064487號函，同意將「高雄市社會福利基金」94年度決算數結轉至「高雄市政府社會局」列帳處理。</t>
  </si>
  <si>
    <t>(二)於105年1月15日經市府簽准同意，將79年已結束之「高雄市社會福利基金附屬單位預算」所開辦之低收入戶市民小本創業貸款、低收入戶急難貸款及平民自強創業貸款等5項長期應收款計3,947,115元結轉至「高雄市政府社會局」列帳104年度什項收入之歲入保留，105年底已收繳108,438元，註銷112,325元，106年度收繳81,034元，註銷1,197,626元，107年度註銷2,131,992元，餘315,700元繼續催收。</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</si>
</sst>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DBNum1][$-404]General"/>
    <numFmt numFmtId="177" formatCode="&quot;Yes&quot;;&quot;Yes&quot;;&quot;No&quot;"/>
    <numFmt numFmtId="178" formatCode="&quot;True&quot;;&quot;True&quot;;&quot;False&quot;"/>
    <numFmt numFmtId="179" formatCode="&quot;On&quot;;&quot;On&quot;;&quot;Off&quot;"/>
    <numFmt numFmtId="180" formatCode="#,##0_ "/>
    <numFmt numFmtId="181" formatCode="00"/>
    <numFmt numFmtId="182" formatCode="[$-404]e&quot;/&quot;m&quot;/&quot;d"/>
    <numFmt numFmtId="183" formatCode="_-* #,##0_-;\-* #,##0_-;_-* &quot;-&quot;??_-;_-@_-"/>
  </numFmts>
  <fonts count="71">
    <font>
      <sz val="9"/>
      <name val="標楷體"/>
      <family val="4"/>
    </font>
    <font>
      <u val="single"/>
      <sz val="9"/>
      <color indexed="12"/>
      <name val="標楷體"/>
      <family val="4"/>
    </font>
    <font>
      <u val="single"/>
      <sz val="9"/>
      <color indexed="36"/>
      <name val="標楷體"/>
      <family val="4"/>
    </font>
    <font>
      <sz val="9"/>
      <name val="細明體"/>
      <family val="3"/>
    </font>
    <font>
      <sz val="16"/>
      <name val="細明體"/>
      <family val="3"/>
    </font>
    <font>
      <sz val="12"/>
      <name val="標楷體"/>
      <family val="4"/>
    </font>
    <font>
      <sz val="24"/>
      <name val="標楷體"/>
      <family val="4"/>
    </font>
    <font>
      <sz val="16"/>
      <name val="標楷體"/>
      <family val="4"/>
    </font>
    <font>
      <b/>
      <sz val="22"/>
      <name val="標楷體"/>
      <family val="4"/>
    </font>
    <font>
      <sz val="14"/>
      <name val="細明體"/>
      <family val="3"/>
    </font>
    <font>
      <sz val="14"/>
      <name val="標楷體"/>
      <family val="4"/>
    </font>
    <font>
      <sz val="22"/>
      <name val="標楷體"/>
      <family val="4"/>
    </font>
    <font>
      <sz val="22"/>
      <name val="細明體"/>
      <family val="3"/>
    </font>
    <font>
      <sz val="10"/>
      <name val="細明體"/>
      <family val="3"/>
    </font>
    <font>
      <u val="single"/>
      <sz val="10"/>
      <name val="標楷體"/>
      <family val="4"/>
    </font>
    <font>
      <u val="single"/>
      <sz val="20"/>
      <name val="標楷體"/>
      <family val="4"/>
    </font>
    <font>
      <u val="single"/>
      <sz val="24"/>
      <name val="標楷體"/>
      <family val="4"/>
    </font>
    <font>
      <u val="single"/>
      <sz val="18"/>
      <name val="標楷體"/>
      <family val="4"/>
    </font>
    <font>
      <u val="single"/>
      <sz val="22"/>
      <name val="標楷體"/>
      <family val="4"/>
    </font>
    <font>
      <sz val="7"/>
      <name val="標楷體"/>
      <family val="4"/>
    </font>
    <font>
      <sz val="10"/>
      <name val="標楷體"/>
      <family val="4"/>
    </font>
    <font>
      <sz val="8"/>
      <name val="標楷體"/>
      <family val="4"/>
    </font>
    <font>
      <sz val="10"/>
      <color indexed="8"/>
      <name val="標楷體"/>
      <family val="4"/>
    </font>
    <font>
      <sz val="12"/>
      <color indexed="8"/>
      <name val="標楷體"/>
      <family val="4"/>
    </font>
    <font>
      <sz val="9"/>
      <name val="新細明體"/>
      <family val="1"/>
    </font>
    <font>
      <sz val="11"/>
      <name val="標楷體"/>
      <family val="4"/>
    </font>
    <font>
      <u val="single"/>
      <sz val="8"/>
      <name val="標楷體"/>
      <family val="4"/>
    </font>
    <font>
      <sz val="18"/>
      <name val="標楷體"/>
      <family val="4"/>
    </font>
    <font>
      <sz val="12"/>
      <name val="新細明體"/>
      <family val="1"/>
    </font>
    <font>
      <sz val="14"/>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7"/>
      <color indexed="10"/>
      <name val="標楷體"/>
      <family val="4"/>
    </font>
    <font>
      <u val="single"/>
      <sz val="14"/>
      <name val="標楷體"/>
      <family val="4"/>
    </font>
    <font>
      <u val="single"/>
      <sz val="16"/>
      <name val="標楷體"/>
      <family val="4"/>
    </font>
    <font>
      <b/>
      <sz val="12"/>
      <name val="標楷體"/>
      <family val="4"/>
    </font>
    <font>
      <b/>
      <sz val="12"/>
      <name val="新細明體"/>
      <family val="1"/>
    </font>
    <font>
      <sz val="12"/>
      <name val="Times New Roman"/>
      <family val="1"/>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sz val="7"/>
      <color rgb="FFFF0000"/>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4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double"/>
      <top style="thin"/>
      <bottom style="thin"/>
    </border>
    <border>
      <left style="double"/>
      <right style="thin"/>
      <top>
        <color indexed="63"/>
      </top>
      <bottom>
        <color indexed="63"/>
      </bottom>
    </border>
    <border>
      <left style="double"/>
      <right style="thin"/>
      <top>
        <color indexed="63"/>
      </top>
      <bottom style="thin"/>
    </border>
    <border>
      <left/>
      <right style="thin"/>
      <top/>
      <bottom/>
    </border>
    <border>
      <left/>
      <right style="thin"/>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right/>
      <top/>
      <bottom style="medium"/>
    </border>
    <border>
      <left style="medium"/>
      <right style="medium"/>
      <top style="medium"/>
      <bottom/>
    </border>
    <border>
      <left style="medium"/>
      <right style="medium"/>
      <top/>
      <bottom style="medium"/>
    </border>
    <border>
      <left/>
      <right style="medium"/>
      <top/>
      <bottom style="medium"/>
    </border>
    <border>
      <left style="medium"/>
      <right/>
      <top style="medium"/>
      <bottom/>
    </border>
    <border>
      <left style="medium"/>
      <right style="thin"/>
      <top style="medium"/>
      <bottom/>
    </border>
    <border>
      <left style="thin"/>
      <right style="thin"/>
      <top style="medium"/>
      <bottom/>
    </border>
    <border>
      <left style="thin"/>
      <right style="medium"/>
      <top style="medium"/>
      <bottom/>
    </border>
    <border>
      <left style="medium"/>
      <right/>
      <top/>
      <bottom style="medium"/>
    </border>
    <border>
      <left/>
      <right/>
      <top style="medium"/>
      <bottom/>
    </border>
    <border>
      <left/>
      <right style="medium"/>
      <top style="medium"/>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21" fillId="0" borderId="0" applyNumberFormat="0" applyFill="0" applyBorder="0" applyAlignment="0">
      <protection/>
    </xf>
    <xf numFmtId="0" fontId="28"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5" fillId="20" borderId="0" applyNumberFormat="0" applyBorder="0" applyAlignment="0" applyProtection="0"/>
    <xf numFmtId="0" fontId="56" fillId="0" borderId="1" applyNumberFormat="0" applyFill="0" applyAlignment="0" applyProtection="0"/>
    <xf numFmtId="0" fontId="57" fillId="21" borderId="0" applyNumberFormat="0" applyBorder="0" applyAlignment="0" applyProtection="0"/>
    <xf numFmtId="9" fontId="0" fillId="0" borderId="0" applyFont="0" applyFill="0" applyBorder="0" applyAlignment="0" applyProtection="0"/>
    <xf numFmtId="0" fontId="5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0" fillId="23" borderId="4" applyNumberFormat="0" applyFont="0" applyAlignment="0" applyProtection="0"/>
    <xf numFmtId="0" fontId="1" fillId="0" borderId="0" applyNumberFormat="0" applyFill="0" applyBorder="0" applyAlignment="0" applyProtection="0"/>
    <xf numFmtId="0" fontId="60" fillId="0" borderId="0" applyNumberFormat="0" applyFill="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2" applyNumberFormat="0" applyAlignment="0" applyProtection="0"/>
    <xf numFmtId="0" fontId="66" fillId="22" borderId="8" applyNumberFormat="0" applyAlignment="0" applyProtection="0"/>
    <xf numFmtId="0" fontId="67" fillId="31" borderId="9" applyNumberFormat="0" applyAlignment="0" applyProtection="0"/>
    <xf numFmtId="0" fontId="68" fillId="32" borderId="0" applyNumberFormat="0" applyBorder="0" applyAlignment="0" applyProtection="0"/>
    <xf numFmtId="0" fontId="69" fillId="0" borderId="0" applyNumberFormat="0" applyFill="0" applyBorder="0" applyAlignment="0" applyProtection="0"/>
  </cellStyleXfs>
  <cellXfs count="660">
    <xf numFmtId="0" fontId="0" fillId="0" borderId="0" xfId="0"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horizontal="center" wrapText="1"/>
    </xf>
    <xf numFmtId="0" fontId="6" fillId="0" borderId="0" xfId="0" applyFont="1" applyBorder="1" applyAlignment="1">
      <alignment horizontal="center"/>
    </xf>
    <xf numFmtId="0" fontId="5" fillId="0" borderId="0" xfId="0" applyFont="1" applyBorder="1" applyAlignment="1">
      <alignment horizontal="center" wrapText="1"/>
    </xf>
    <xf numFmtId="0" fontId="7" fillId="0" borderId="0" xfId="0" applyFont="1" applyAlignment="1">
      <alignment/>
    </xf>
    <xf numFmtId="0" fontId="7" fillId="0" borderId="0" xfId="0" applyFont="1" applyAlignment="1">
      <alignment horizontal="center"/>
    </xf>
    <xf numFmtId="0" fontId="9" fillId="0" borderId="0" xfId="0" applyFont="1" applyAlignment="1">
      <alignment horizontal="left"/>
    </xf>
    <xf numFmtId="0" fontId="9" fillId="0" borderId="0" xfId="0" applyFont="1" applyAlignment="1">
      <alignment/>
    </xf>
    <xf numFmtId="0" fontId="10" fillId="0" borderId="0" xfId="0" applyFont="1" applyAlignment="1">
      <alignment horizontal="left"/>
    </xf>
    <xf numFmtId="0" fontId="12" fillId="0" borderId="0" xfId="0" applyFont="1" applyAlignment="1">
      <alignment/>
    </xf>
    <xf numFmtId="0" fontId="13" fillId="0" borderId="0" xfId="0" applyFont="1" applyAlignment="1">
      <alignment horizontal="left" vertical="top"/>
    </xf>
    <xf numFmtId="49" fontId="0" fillId="0" borderId="0" xfId="0" applyNumberFormat="1" applyFont="1" applyBorder="1" applyAlignment="1">
      <alignment horizontal="center" vertical="top" wrapText="1"/>
    </xf>
    <xf numFmtId="180" fontId="0" fillId="0" borderId="0" xfId="0" applyNumberFormat="1" applyFont="1" applyBorder="1" applyAlignment="1">
      <alignment vertical="top" wrapText="1"/>
    </xf>
    <xf numFmtId="3" fontId="14" fillId="0" borderId="0" xfId="0" applyNumberFormat="1" applyFont="1" applyBorder="1" applyAlignment="1">
      <alignment horizontal="right" vertical="top" wrapText="1"/>
    </xf>
    <xf numFmtId="3" fontId="0" fillId="0" borderId="0" xfId="0" applyNumberFormat="1" applyFont="1" applyBorder="1" applyAlignment="1">
      <alignment horizontal="right" vertical="top" wrapText="1"/>
    </xf>
    <xf numFmtId="180" fontId="0" fillId="0" borderId="0" xfId="0" applyNumberFormat="1" applyFont="1" applyBorder="1" applyAlignment="1">
      <alignment horizontal="right" vertical="top" wrapText="1"/>
    </xf>
    <xf numFmtId="49" fontId="0" fillId="0" borderId="0" xfId="0" applyNumberFormat="1" applyFont="1" applyBorder="1" applyAlignment="1">
      <alignment horizontal="right" vertical="top" wrapText="1"/>
    </xf>
    <xf numFmtId="49" fontId="0" fillId="0" borderId="0" xfId="0" applyNumberFormat="1" applyFont="1" applyBorder="1" applyAlignment="1">
      <alignment vertical="top" wrapText="1"/>
    </xf>
    <xf numFmtId="180" fontId="5" fillId="0" borderId="10" xfId="0" applyNumberFormat="1" applyFont="1" applyBorder="1" applyAlignment="1">
      <alignment vertical="top" wrapText="1"/>
    </xf>
    <xf numFmtId="3" fontId="5" fillId="0" borderId="10" xfId="0" applyNumberFormat="1" applyFont="1" applyBorder="1" applyAlignment="1">
      <alignment horizontal="right" vertical="top" wrapText="1"/>
    </xf>
    <xf numFmtId="180" fontId="5" fillId="0" borderId="10" xfId="0" applyNumberFormat="1" applyFont="1" applyBorder="1" applyAlignment="1">
      <alignment horizontal="right" vertical="top" wrapText="1"/>
    </xf>
    <xf numFmtId="180" fontId="5" fillId="0" borderId="0" xfId="0" applyNumberFormat="1" applyFont="1" applyBorder="1" applyAlignment="1">
      <alignment vertical="top" wrapText="1"/>
    </xf>
    <xf numFmtId="180" fontId="5" fillId="0" borderId="11" xfId="0" applyNumberFormat="1" applyFont="1" applyBorder="1" applyAlignment="1">
      <alignment horizontal="center" vertical="center" wrapText="1"/>
    </xf>
    <xf numFmtId="180" fontId="0" fillId="0" borderId="0" xfId="0" applyNumberFormat="1" applyFont="1" applyBorder="1" applyAlignment="1">
      <alignment vertical="center" wrapText="1"/>
    </xf>
    <xf numFmtId="49" fontId="5" fillId="0" borderId="11"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180" fontId="5" fillId="0" borderId="11" xfId="0" applyNumberFormat="1" applyFont="1" applyBorder="1" applyAlignment="1">
      <alignment horizontal="center" vertical="center" wrapText="1"/>
    </xf>
    <xf numFmtId="180" fontId="0" fillId="0" borderId="0" xfId="0" applyNumberFormat="1" applyFont="1" applyAlignment="1">
      <alignment vertical="center" wrapText="1"/>
    </xf>
    <xf numFmtId="49" fontId="0" fillId="0" borderId="12" xfId="0" applyNumberFormat="1" applyFont="1" applyBorder="1" applyAlignment="1">
      <alignment horizontal="center" vertical="top" wrapText="1"/>
    </xf>
    <xf numFmtId="0" fontId="0" fillId="0" borderId="12" xfId="0" applyFont="1" applyBorder="1" applyAlignment="1">
      <alignment vertical="top" wrapText="1"/>
    </xf>
    <xf numFmtId="180" fontId="0" fillId="0" borderId="12" xfId="0" applyNumberFormat="1" applyFont="1" applyBorder="1" applyAlignment="1">
      <alignment horizontal="right" vertical="top" wrapText="1"/>
    </xf>
    <xf numFmtId="180" fontId="0" fillId="0" borderId="13" xfId="0" applyNumberFormat="1" applyFont="1" applyBorder="1" applyAlignment="1">
      <alignment horizontal="right" vertical="top" wrapText="1"/>
    </xf>
    <xf numFmtId="10" fontId="0" fillId="0" borderId="13" xfId="0" applyNumberFormat="1" applyFont="1" applyBorder="1" applyAlignment="1">
      <alignment horizontal="right" vertical="top" wrapText="1"/>
    </xf>
    <xf numFmtId="0" fontId="0" fillId="0" borderId="0" xfId="0" applyFont="1" applyAlignment="1">
      <alignment vertical="top" wrapText="1"/>
    </xf>
    <xf numFmtId="49" fontId="0" fillId="0" borderId="14" xfId="0" applyNumberFormat="1" applyFont="1" applyBorder="1" applyAlignment="1">
      <alignment horizontal="center" vertical="top" wrapText="1"/>
    </xf>
    <xf numFmtId="0" fontId="0" fillId="0" borderId="14" xfId="0" applyFont="1" applyBorder="1" applyAlignment="1">
      <alignment vertical="top" wrapText="1"/>
    </xf>
    <xf numFmtId="180" fontId="0" fillId="0" borderId="14" xfId="0" applyNumberFormat="1" applyFont="1" applyBorder="1" applyAlignment="1">
      <alignment horizontal="right" vertical="top" wrapText="1"/>
    </xf>
    <xf numFmtId="180" fontId="0" fillId="0" borderId="15" xfId="0" applyNumberFormat="1" applyFont="1" applyBorder="1" applyAlignment="1">
      <alignment horizontal="right" vertical="top" wrapText="1"/>
    </xf>
    <xf numFmtId="10" fontId="0" fillId="0" borderId="15" xfId="0" applyNumberFormat="1" applyFont="1" applyBorder="1" applyAlignment="1">
      <alignment horizontal="right" vertical="top" wrapText="1"/>
    </xf>
    <xf numFmtId="181" fontId="0" fillId="0" borderId="0" xfId="0" applyNumberFormat="1" applyFont="1" applyBorder="1" applyAlignment="1">
      <alignment horizontal="center" vertical="top" wrapText="1"/>
    </xf>
    <xf numFmtId="180" fontId="0" fillId="0" borderId="0" xfId="0" applyNumberFormat="1" applyFont="1" applyBorder="1" applyAlignment="1">
      <alignment horizontal="center" vertical="top" wrapText="1"/>
    </xf>
    <xf numFmtId="49" fontId="0" fillId="0" borderId="0" xfId="0" applyNumberFormat="1" applyFont="1" applyBorder="1" applyAlignment="1">
      <alignment horizontal="left" vertical="top" wrapText="1"/>
    </xf>
    <xf numFmtId="181" fontId="0" fillId="0" borderId="0" xfId="0" applyNumberFormat="1" applyFont="1" applyBorder="1" applyAlignment="1">
      <alignment vertical="top" wrapText="1"/>
    </xf>
    <xf numFmtId="181" fontId="5" fillId="0" borderId="11" xfId="0" applyNumberFormat="1" applyFont="1" applyBorder="1" applyAlignment="1">
      <alignment horizontal="center" vertical="center" wrapText="1"/>
    </xf>
    <xf numFmtId="181" fontId="0" fillId="0" borderId="12" xfId="0" applyNumberFormat="1" applyFont="1" applyBorder="1" applyAlignment="1">
      <alignment horizontal="center" vertical="top" wrapText="1"/>
    </xf>
    <xf numFmtId="49" fontId="0" fillId="0" borderId="13" xfId="0" applyNumberFormat="1" applyFont="1" applyBorder="1" applyAlignment="1">
      <alignment horizontal="right" vertical="top" wrapText="1"/>
    </xf>
    <xf numFmtId="49" fontId="0" fillId="0" borderId="13" xfId="0" applyNumberFormat="1" applyFont="1" applyBorder="1" applyAlignment="1">
      <alignment horizontal="left" vertical="top" wrapText="1"/>
    </xf>
    <xf numFmtId="181" fontId="0" fillId="0" borderId="14" xfId="0" applyNumberFormat="1" applyFont="1" applyBorder="1" applyAlignment="1">
      <alignment horizontal="center" vertical="top" wrapText="1"/>
    </xf>
    <xf numFmtId="49" fontId="0" fillId="0" borderId="15" xfId="0" applyNumberFormat="1" applyFont="1" applyBorder="1" applyAlignment="1">
      <alignment horizontal="right" vertical="top" wrapText="1"/>
    </xf>
    <xf numFmtId="49" fontId="0" fillId="0" borderId="15" xfId="0" applyNumberFormat="1" applyFont="1" applyBorder="1" applyAlignment="1">
      <alignment horizontal="left" vertical="top" wrapText="1"/>
    </xf>
    <xf numFmtId="0" fontId="0" fillId="0" borderId="0" xfId="0" applyFont="1" applyAlignment="1">
      <alignment vertical="center"/>
    </xf>
    <xf numFmtId="49" fontId="0" fillId="0" borderId="0" xfId="0" applyNumberFormat="1" applyBorder="1" applyAlignment="1">
      <alignment horizontal="right" vertical="top" wrapText="1"/>
    </xf>
    <xf numFmtId="181" fontId="0" fillId="0" borderId="0" xfId="0" applyNumberFormat="1" applyBorder="1" applyAlignment="1">
      <alignment horizontal="center" vertical="top" wrapText="1"/>
    </xf>
    <xf numFmtId="0" fontId="0" fillId="0" borderId="0" xfId="0" applyBorder="1" applyAlignment="1">
      <alignment vertical="top" wrapText="1"/>
    </xf>
    <xf numFmtId="0" fontId="0" fillId="0" borderId="0" xfId="0" applyNumberFormat="1" applyBorder="1" applyAlignment="1">
      <alignment horizontal="right" vertical="top" wrapText="1"/>
    </xf>
    <xf numFmtId="0" fontId="14" fillId="0" borderId="0" xfId="0" applyNumberFormat="1" applyFont="1" applyBorder="1" applyAlignment="1">
      <alignment horizontal="right" vertical="top" wrapText="1"/>
    </xf>
    <xf numFmtId="0" fontId="14" fillId="0" borderId="0" xfId="0" applyNumberFormat="1" applyFont="1" applyBorder="1" applyAlignment="1">
      <alignment horizontal="left" vertical="top" wrapText="1"/>
    </xf>
    <xf numFmtId="0" fontId="0" fillId="0" borderId="0" xfId="0" applyBorder="1" applyAlignment="1">
      <alignment horizontal="center" vertical="top" wrapText="1"/>
    </xf>
    <xf numFmtId="0" fontId="0" fillId="0" borderId="10" xfId="0" applyNumberFormat="1" applyBorder="1" applyAlignment="1">
      <alignment horizontal="right" vertical="top" wrapText="1"/>
    </xf>
    <xf numFmtId="0" fontId="0" fillId="0" borderId="10" xfId="0" applyNumberFormat="1" applyBorder="1" applyAlignment="1">
      <alignment horizontal="left" vertical="top" wrapText="1"/>
    </xf>
    <xf numFmtId="0" fontId="0" fillId="0" borderId="16" xfId="0" applyBorder="1" applyAlignment="1">
      <alignment horizontal="distributed" vertical="center" wrapText="1"/>
    </xf>
    <xf numFmtId="0" fontId="0" fillId="0" borderId="11" xfId="0" applyNumberFormat="1" applyBorder="1" applyAlignment="1">
      <alignment horizontal="distributed" vertical="center" wrapText="1"/>
    </xf>
    <xf numFmtId="0" fontId="0" fillId="0" borderId="0" xfId="0" applyAlignment="1">
      <alignment horizontal="distributed" vertical="center" wrapText="1"/>
    </xf>
    <xf numFmtId="181" fontId="0" fillId="0" borderId="16" xfId="0" applyNumberFormat="1" applyBorder="1" applyAlignment="1">
      <alignment horizontal="distributed" vertical="center" wrapText="1"/>
    </xf>
    <xf numFmtId="0" fontId="0" fillId="0" borderId="12" xfId="0" applyBorder="1" applyAlignment="1">
      <alignment horizontal="center" vertical="top" wrapText="1"/>
    </xf>
    <xf numFmtId="181" fontId="0" fillId="0" borderId="12" xfId="0" applyNumberFormat="1" applyBorder="1" applyAlignment="1">
      <alignment horizontal="center" vertical="top" wrapText="1"/>
    </xf>
    <xf numFmtId="0" fontId="0" fillId="0" borderId="12" xfId="0" applyBorder="1" applyAlignment="1">
      <alignment vertical="top" wrapText="1"/>
    </xf>
    <xf numFmtId="180" fontId="0" fillId="0" borderId="13" xfId="0" applyNumberFormat="1" applyBorder="1" applyAlignment="1">
      <alignment horizontal="right" vertical="top" wrapText="1"/>
    </xf>
    <xf numFmtId="0" fontId="0" fillId="0" borderId="0" xfId="0" applyAlignment="1">
      <alignment vertical="top" wrapText="1"/>
    </xf>
    <xf numFmtId="0" fontId="0" fillId="0" borderId="14" xfId="0" applyBorder="1" applyAlignment="1">
      <alignment horizontal="center" vertical="top" wrapText="1"/>
    </xf>
    <xf numFmtId="181" fontId="0" fillId="0" borderId="14" xfId="0" applyNumberFormat="1" applyBorder="1" applyAlignment="1">
      <alignment horizontal="center" vertical="top" wrapText="1"/>
    </xf>
    <xf numFmtId="0" fontId="0" fillId="0" borderId="14" xfId="0" applyBorder="1" applyAlignment="1">
      <alignment vertical="top" wrapText="1"/>
    </xf>
    <xf numFmtId="180" fontId="0" fillId="0" borderId="15" xfId="0" applyNumberFormat="1" applyBorder="1" applyAlignment="1">
      <alignment horizontal="right" vertical="top" wrapText="1"/>
    </xf>
    <xf numFmtId="180" fontId="19" fillId="0" borderId="0" xfId="0" applyNumberFormat="1" applyFont="1" applyBorder="1" applyAlignment="1">
      <alignment horizontal="center" vertical="top" wrapText="1"/>
    </xf>
    <xf numFmtId="181" fontId="19" fillId="0" borderId="0" xfId="0" applyNumberFormat="1" applyFont="1" applyBorder="1" applyAlignment="1">
      <alignment horizontal="center" vertical="center" wrapText="1"/>
    </xf>
    <xf numFmtId="180" fontId="19" fillId="0" borderId="0" xfId="0" applyNumberFormat="1" applyFont="1" applyBorder="1" applyAlignment="1">
      <alignment horizontal="left" vertical="center" wrapText="1"/>
    </xf>
    <xf numFmtId="180" fontId="19" fillId="0" borderId="0" xfId="0" applyNumberFormat="1" applyFont="1" applyBorder="1" applyAlignment="1">
      <alignment horizontal="right" vertical="center" wrapText="1"/>
    </xf>
    <xf numFmtId="0" fontId="19" fillId="0" borderId="0" xfId="0" applyFont="1" applyBorder="1" applyAlignment="1">
      <alignment horizontal="right" vertical="center" wrapText="1"/>
    </xf>
    <xf numFmtId="180" fontId="19" fillId="0" borderId="0" xfId="0" applyNumberFormat="1" applyFont="1" applyBorder="1" applyAlignment="1">
      <alignment horizontal="distributed" vertical="center" wrapText="1"/>
    </xf>
    <xf numFmtId="180" fontId="5" fillId="0" borderId="10" xfId="0" applyNumberFormat="1" applyFont="1" applyBorder="1" applyAlignment="1">
      <alignment horizontal="left" vertical="top" wrapText="1"/>
    </xf>
    <xf numFmtId="180" fontId="19" fillId="0" borderId="11" xfId="0" applyNumberFormat="1" applyFont="1" applyBorder="1" applyAlignment="1">
      <alignment horizontal="distributed" vertical="center" wrapText="1"/>
    </xf>
    <xf numFmtId="181" fontId="19" fillId="0" borderId="11" xfId="0" applyNumberFormat="1" applyFont="1" applyBorder="1" applyAlignment="1">
      <alignment horizontal="center" vertical="center" wrapText="1"/>
    </xf>
    <xf numFmtId="180" fontId="0" fillId="0" borderId="11" xfId="0" applyNumberFormat="1" applyBorder="1" applyAlignment="1">
      <alignment horizontal="center" vertical="center" wrapText="1"/>
    </xf>
    <xf numFmtId="0" fontId="19" fillId="0" borderId="11" xfId="0" applyFont="1" applyBorder="1" applyAlignment="1">
      <alignment horizontal="distributed" vertical="center" wrapText="1"/>
    </xf>
    <xf numFmtId="180" fontId="0" fillId="0" borderId="17" xfId="0" applyNumberFormat="1" applyFont="1" applyBorder="1" applyAlignment="1">
      <alignment horizontal="center" vertical="center" wrapText="1"/>
    </xf>
    <xf numFmtId="181" fontId="19" fillId="0" borderId="17" xfId="0" applyNumberFormat="1" applyFont="1" applyBorder="1" applyAlignment="1">
      <alignment horizontal="center" vertical="center" wrapText="1"/>
    </xf>
    <xf numFmtId="180" fontId="19" fillId="0" borderId="17" xfId="0" applyNumberFormat="1" applyFont="1" applyBorder="1" applyAlignment="1">
      <alignment horizontal="left" vertical="center" wrapText="1"/>
    </xf>
    <xf numFmtId="180" fontId="19" fillId="0" borderId="17" xfId="0" applyNumberFormat="1" applyFont="1" applyBorder="1" applyAlignment="1">
      <alignment horizontal="right" vertical="center" wrapText="1"/>
    </xf>
    <xf numFmtId="0" fontId="19" fillId="0" borderId="17" xfId="0" applyFont="1" applyBorder="1" applyAlignment="1">
      <alignment horizontal="right" vertical="center" wrapText="1"/>
    </xf>
    <xf numFmtId="180" fontId="19" fillId="0" borderId="13" xfId="0" applyNumberFormat="1" applyFont="1" applyBorder="1" applyAlignment="1">
      <alignment horizontal="right" vertical="center" wrapText="1"/>
    </xf>
    <xf numFmtId="180" fontId="19" fillId="0" borderId="12" xfId="0" applyNumberFormat="1" applyFont="1" applyBorder="1" applyAlignment="1">
      <alignment horizontal="center" vertical="top" wrapText="1"/>
    </xf>
    <xf numFmtId="181" fontId="19" fillId="0" borderId="12" xfId="0" applyNumberFormat="1" applyFont="1" applyBorder="1" applyAlignment="1">
      <alignment horizontal="center" vertical="top" wrapText="1"/>
    </xf>
    <xf numFmtId="180" fontId="19" fillId="0" borderId="12" xfId="0" applyNumberFormat="1" applyFont="1" applyBorder="1" applyAlignment="1">
      <alignment horizontal="left" vertical="top" wrapText="1"/>
    </xf>
    <xf numFmtId="180" fontId="19" fillId="0" borderId="12" xfId="0" applyNumberFormat="1" applyFont="1" applyBorder="1" applyAlignment="1">
      <alignment horizontal="right" vertical="top" wrapText="1"/>
    </xf>
    <xf numFmtId="180" fontId="19" fillId="0" borderId="13" xfId="0" applyNumberFormat="1" applyFont="1" applyBorder="1" applyAlignment="1">
      <alignment horizontal="right" vertical="top" wrapText="1"/>
    </xf>
    <xf numFmtId="180" fontId="19" fillId="0" borderId="0" xfId="0" applyNumberFormat="1" applyFont="1" applyAlignment="1">
      <alignment vertical="top" wrapText="1"/>
    </xf>
    <xf numFmtId="180" fontId="19" fillId="0" borderId="14" xfId="0" applyNumberFormat="1" applyFont="1" applyBorder="1" applyAlignment="1">
      <alignment horizontal="center" vertical="top" wrapText="1"/>
    </xf>
    <xf numFmtId="181" fontId="19" fillId="0" borderId="14" xfId="0" applyNumberFormat="1" applyFont="1" applyBorder="1" applyAlignment="1">
      <alignment horizontal="center" vertical="top" wrapText="1"/>
    </xf>
    <xf numFmtId="180" fontId="19" fillId="0" borderId="14" xfId="0" applyNumberFormat="1" applyFont="1" applyBorder="1" applyAlignment="1">
      <alignment horizontal="left" vertical="top" wrapText="1"/>
    </xf>
    <xf numFmtId="180" fontId="19" fillId="0" borderId="14" xfId="0" applyNumberFormat="1" applyFont="1" applyBorder="1" applyAlignment="1">
      <alignment horizontal="right" vertical="top" wrapText="1"/>
    </xf>
    <xf numFmtId="180" fontId="19" fillId="0" borderId="15" xfId="0" applyNumberFormat="1" applyFont="1" applyBorder="1" applyAlignment="1">
      <alignment horizontal="right" vertical="top" wrapText="1"/>
    </xf>
    <xf numFmtId="0" fontId="20" fillId="0" borderId="11" xfId="0" applyFont="1" applyBorder="1" applyAlignment="1">
      <alignment horizontal="center" vertical="center" wrapText="1"/>
    </xf>
    <xf numFmtId="3" fontId="20" fillId="0" borderId="11" xfId="0" applyNumberFormat="1" applyFont="1" applyBorder="1" applyAlignment="1">
      <alignment horizontal="center" vertical="center" wrapText="1"/>
    </xf>
    <xf numFmtId="3" fontId="20" fillId="0" borderId="18"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21" fillId="0" borderId="13" xfId="0" applyFont="1" applyBorder="1" applyAlignment="1">
      <alignment horizontal="left" vertical="top" wrapText="1"/>
    </xf>
    <xf numFmtId="3" fontId="21" fillId="0" borderId="13" xfId="0" applyNumberFormat="1" applyFont="1" applyBorder="1" applyAlignment="1">
      <alignment horizontal="right" vertical="top" wrapText="1"/>
    </xf>
    <xf numFmtId="3" fontId="21" fillId="0" borderId="12" xfId="0" applyNumberFormat="1" applyFont="1" applyBorder="1" applyAlignment="1">
      <alignment horizontal="right" vertical="top" wrapText="1"/>
    </xf>
    <xf numFmtId="0" fontId="21" fillId="0" borderId="19" xfId="0" applyFont="1" applyBorder="1" applyAlignment="1">
      <alignment horizontal="left" vertical="top" wrapText="1"/>
    </xf>
    <xf numFmtId="0" fontId="0" fillId="0" borderId="0" xfId="0" applyBorder="1" applyAlignment="1">
      <alignment horizontal="left" vertical="top" wrapText="1"/>
    </xf>
    <xf numFmtId="3" fontId="0" fillId="0" borderId="0" xfId="0" applyNumberFormat="1" applyBorder="1" applyAlignment="1">
      <alignment horizontal="left" vertical="top" wrapText="1"/>
    </xf>
    <xf numFmtId="10" fontId="0" fillId="0" borderId="0" xfId="41" applyNumberFormat="1" applyFont="1" applyBorder="1" applyAlignment="1">
      <alignment horizontal="left" vertical="top" wrapText="1"/>
    </xf>
    <xf numFmtId="0" fontId="0" fillId="0" borderId="13" xfId="0" applyBorder="1" applyAlignment="1">
      <alignment horizontal="left" vertical="top" wrapText="1"/>
    </xf>
    <xf numFmtId="0" fontId="21" fillId="0" borderId="15" xfId="0" applyFont="1" applyBorder="1" applyAlignment="1">
      <alignment horizontal="center" vertical="top" wrapText="1"/>
    </xf>
    <xf numFmtId="3" fontId="21" fillId="0" borderId="15" xfId="0" applyNumberFormat="1" applyFont="1" applyBorder="1" applyAlignment="1">
      <alignment horizontal="right" vertical="top" wrapText="1"/>
    </xf>
    <xf numFmtId="3" fontId="21" fillId="0" borderId="14" xfId="0" applyNumberFormat="1" applyFont="1" applyBorder="1" applyAlignment="1">
      <alignment horizontal="right" vertical="top" wrapText="1"/>
    </xf>
    <xf numFmtId="0" fontId="21" fillId="0" borderId="20" xfId="0" applyFont="1" applyBorder="1" applyAlignment="1">
      <alignment horizontal="center" vertical="top" wrapText="1"/>
    </xf>
    <xf numFmtId="0" fontId="0" fillId="0" borderId="19" xfId="0" applyBorder="1" applyAlignment="1">
      <alignment horizontal="left" vertical="top" wrapText="1"/>
    </xf>
    <xf numFmtId="0" fontId="0" fillId="0" borderId="13" xfId="0" applyFont="1" applyBorder="1" applyAlignment="1">
      <alignment horizontal="left" vertical="top" wrapText="1"/>
    </xf>
    <xf numFmtId="3" fontId="0" fillId="0" borderId="13" xfId="0" applyNumberFormat="1" applyFont="1" applyBorder="1" applyAlignment="1">
      <alignment horizontal="right" vertical="top" wrapText="1"/>
    </xf>
    <xf numFmtId="3" fontId="0" fillId="0" borderId="12" xfId="0" applyNumberFormat="1" applyBorder="1" applyAlignment="1">
      <alignment horizontal="right" vertical="top" wrapText="1"/>
    </xf>
    <xf numFmtId="0" fontId="0" fillId="0" borderId="19" xfId="0" applyFont="1" applyBorder="1" applyAlignment="1">
      <alignment horizontal="left" vertical="top" wrapText="1"/>
    </xf>
    <xf numFmtId="3" fontId="0" fillId="0" borderId="13" xfId="0" applyNumberFormat="1" applyBorder="1" applyAlignment="1">
      <alignment horizontal="right" vertical="top" wrapText="1"/>
    </xf>
    <xf numFmtId="0" fontId="0" fillId="0" borderId="15" xfId="0" applyBorder="1" applyAlignment="1">
      <alignment horizontal="left" vertical="top" wrapText="1"/>
    </xf>
    <xf numFmtId="3" fontId="0" fillId="0" borderId="15" xfId="0" applyNumberFormat="1" applyBorder="1" applyAlignment="1">
      <alignment horizontal="right" vertical="top" wrapText="1"/>
    </xf>
    <xf numFmtId="3" fontId="0" fillId="0" borderId="14" xfId="0" applyNumberFormat="1" applyBorder="1" applyAlignment="1">
      <alignment horizontal="right" vertical="top" wrapText="1"/>
    </xf>
    <xf numFmtId="0" fontId="21" fillId="0" borderId="20" xfId="0" applyFont="1" applyBorder="1" applyAlignment="1">
      <alignment horizontal="left" vertical="top" wrapText="1"/>
    </xf>
    <xf numFmtId="3" fontId="20" fillId="0" borderId="11" xfId="0" applyNumberFormat="1" applyFont="1" applyBorder="1" applyAlignment="1">
      <alignment horizontal="distributed" vertical="center" wrapText="1"/>
    </xf>
    <xf numFmtId="0" fontId="0" fillId="0" borderId="0" xfId="0" applyNumberFormat="1" applyBorder="1" applyAlignment="1">
      <alignment horizontal="distributed" vertical="center" wrapText="1"/>
    </xf>
    <xf numFmtId="0" fontId="0" fillId="0" borderId="15" xfId="0" applyNumberFormat="1" applyBorder="1" applyAlignment="1">
      <alignment horizontal="center" vertical="center" wrapText="1"/>
    </xf>
    <xf numFmtId="0" fontId="0" fillId="0" borderId="13" xfId="0" applyBorder="1" applyAlignment="1">
      <alignment horizontal="center" vertical="top" wrapText="1"/>
    </xf>
    <xf numFmtId="182" fontId="20" fillId="0" borderId="13" xfId="0" applyNumberFormat="1" applyFont="1" applyBorder="1" applyAlignment="1">
      <alignment horizontal="left" vertical="top" wrapText="1"/>
    </xf>
    <xf numFmtId="3" fontId="20" fillId="0" borderId="13" xfId="0" applyNumberFormat="1" applyFont="1" applyBorder="1" applyAlignment="1">
      <alignment horizontal="right" vertical="top" wrapText="1"/>
    </xf>
    <xf numFmtId="3" fontId="0" fillId="0" borderId="13" xfId="0" applyNumberFormat="1" applyBorder="1" applyAlignment="1">
      <alignment horizontal="left" vertical="top" wrapText="1"/>
    </xf>
    <xf numFmtId="0" fontId="0" fillId="0" borderId="15" xfId="0" applyBorder="1" applyAlignment="1">
      <alignment horizontal="center" vertical="top" wrapText="1"/>
    </xf>
    <xf numFmtId="182" fontId="20" fillId="0" borderId="15" xfId="0" applyNumberFormat="1" applyFont="1" applyBorder="1" applyAlignment="1">
      <alignment horizontal="left" vertical="top" wrapText="1"/>
    </xf>
    <xf numFmtId="3" fontId="20" fillId="0" borderId="15" xfId="0" applyNumberFormat="1" applyFont="1" applyBorder="1" applyAlignment="1">
      <alignment horizontal="right" vertical="top"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left" vertical="top" wrapText="1"/>
    </xf>
    <xf numFmtId="3" fontId="5" fillId="0" borderId="21" xfId="0" applyNumberFormat="1" applyFont="1" applyBorder="1" applyAlignment="1">
      <alignment horizontal="right" vertical="top" wrapText="1"/>
    </xf>
    <xf numFmtId="0" fontId="5" fillId="0" borderId="0" xfId="0" applyFont="1" applyBorder="1" applyAlignment="1">
      <alignment horizontal="left" vertical="top" wrapText="1"/>
    </xf>
    <xf numFmtId="3" fontId="5" fillId="33" borderId="21" xfId="0" applyNumberFormat="1" applyFont="1" applyFill="1" applyBorder="1" applyAlignment="1">
      <alignment horizontal="right" vertical="top" wrapText="1"/>
    </xf>
    <xf numFmtId="0" fontId="5" fillId="0" borderId="14" xfId="0" applyFont="1" applyBorder="1" applyAlignment="1">
      <alignment horizontal="left" vertical="top" wrapText="1"/>
    </xf>
    <xf numFmtId="3" fontId="5" fillId="0" borderId="22" xfId="0" applyNumberFormat="1" applyFont="1" applyBorder="1" applyAlignment="1">
      <alignment horizontal="right" vertical="top" wrapText="1"/>
    </xf>
    <xf numFmtId="3" fontId="5" fillId="0" borderId="0" xfId="0" applyNumberFormat="1" applyFont="1" applyBorder="1" applyAlignment="1">
      <alignment horizontal="right" vertical="top" wrapText="1"/>
    </xf>
    <xf numFmtId="0" fontId="22" fillId="0" borderId="0" xfId="0" applyFont="1" applyBorder="1" applyAlignment="1">
      <alignment vertical="top" wrapText="1"/>
    </xf>
    <xf numFmtId="3" fontId="22" fillId="0" borderId="0" xfId="0" applyNumberFormat="1" applyFont="1" applyBorder="1" applyAlignment="1">
      <alignment horizontal="right" vertical="top" wrapText="1"/>
    </xf>
    <xf numFmtId="0" fontId="22" fillId="0" borderId="0" xfId="0" applyFont="1" applyAlignment="1">
      <alignment vertical="top" wrapText="1"/>
    </xf>
    <xf numFmtId="0" fontId="23" fillId="0" borderId="10" xfId="0" applyFont="1" applyBorder="1" applyAlignment="1">
      <alignment vertical="top" wrapText="1"/>
    </xf>
    <xf numFmtId="3" fontId="23" fillId="0" borderId="10" xfId="0" applyNumberFormat="1" applyFont="1" applyBorder="1" applyAlignment="1">
      <alignment horizontal="right" vertical="top" wrapText="1"/>
    </xf>
    <xf numFmtId="0" fontId="23" fillId="0" borderId="0" xfId="0" applyFont="1" applyAlignment="1">
      <alignment vertical="top" wrapText="1"/>
    </xf>
    <xf numFmtId="3" fontId="22" fillId="0" borderId="11" xfId="0" applyNumberFormat="1" applyFont="1" applyBorder="1" applyAlignment="1">
      <alignment horizontal="center" vertical="center" wrapText="1"/>
    </xf>
    <xf numFmtId="0" fontId="22" fillId="0" borderId="0" xfId="0" applyFont="1" applyAlignment="1">
      <alignment vertical="center" wrapText="1"/>
    </xf>
    <xf numFmtId="0" fontId="22" fillId="0" borderId="13" xfId="0" applyFont="1" applyBorder="1" applyAlignment="1">
      <alignment vertical="top" wrapText="1"/>
    </xf>
    <xf numFmtId="3" fontId="22" fillId="0" borderId="13" xfId="0" applyNumberFormat="1" applyFont="1" applyBorder="1" applyAlignment="1">
      <alignment horizontal="right" vertical="top" wrapText="1"/>
    </xf>
    <xf numFmtId="3" fontId="22" fillId="0" borderId="21" xfId="0" applyNumberFormat="1" applyFont="1" applyBorder="1" applyAlignment="1">
      <alignment horizontal="right" vertical="top" wrapText="1"/>
    </xf>
    <xf numFmtId="0" fontId="22" fillId="0" borderId="15" xfId="0" applyFont="1" applyBorder="1" applyAlignment="1">
      <alignment vertical="top" wrapText="1"/>
    </xf>
    <xf numFmtId="3" fontId="22" fillId="0" borderId="15" xfId="0" applyNumberFormat="1" applyFont="1" applyBorder="1" applyAlignment="1">
      <alignment horizontal="right" vertical="top" wrapText="1"/>
    </xf>
    <xf numFmtId="3" fontId="22" fillId="0" borderId="22" xfId="0" applyNumberFormat="1" applyFont="1" applyBorder="1" applyAlignment="1">
      <alignment horizontal="right" vertical="top" wrapText="1"/>
    </xf>
    <xf numFmtId="0" fontId="22" fillId="0" borderId="0" xfId="0" applyFont="1" applyBorder="1" applyAlignment="1">
      <alignment vertical="center" wrapText="1"/>
    </xf>
    <xf numFmtId="3" fontId="22" fillId="0" borderId="0" xfId="0" applyNumberFormat="1" applyFont="1" applyBorder="1" applyAlignment="1">
      <alignment horizontal="right" vertical="center"/>
    </xf>
    <xf numFmtId="0" fontId="22" fillId="0" borderId="0" xfId="0" applyFont="1" applyAlignment="1">
      <alignment vertical="center"/>
    </xf>
    <xf numFmtId="0" fontId="23" fillId="0" borderId="10" xfId="0" applyFont="1" applyBorder="1" applyAlignment="1">
      <alignment vertical="center" wrapText="1"/>
    </xf>
    <xf numFmtId="3" fontId="23" fillId="0" borderId="10" xfId="0" applyNumberFormat="1" applyFont="1" applyBorder="1" applyAlignment="1">
      <alignment horizontal="right" vertical="center"/>
    </xf>
    <xf numFmtId="180" fontId="5" fillId="0" borderId="10" xfId="0" applyNumberFormat="1" applyFont="1" applyBorder="1" applyAlignment="1">
      <alignment vertical="center" wrapText="1"/>
    </xf>
    <xf numFmtId="3" fontId="5" fillId="0" borderId="10" xfId="0" applyNumberFormat="1" applyFont="1" applyBorder="1" applyAlignment="1">
      <alignment horizontal="right" vertical="center" wrapText="1"/>
    </xf>
    <xf numFmtId="0" fontId="23" fillId="0" borderId="0" xfId="0" applyFont="1" applyAlignment="1">
      <alignment vertical="center"/>
    </xf>
    <xf numFmtId="0" fontId="22" fillId="0" borderId="0" xfId="0" applyFont="1" applyAlignment="1">
      <alignment horizontal="center" vertical="center"/>
    </xf>
    <xf numFmtId="3" fontId="22" fillId="0" borderId="13" xfId="0" applyNumberFormat="1" applyFont="1" applyBorder="1" applyAlignment="1">
      <alignment horizontal="right" vertical="top"/>
    </xf>
    <xf numFmtId="0" fontId="22" fillId="0" borderId="0" xfId="0" applyFont="1" applyAlignment="1">
      <alignment vertical="top"/>
    </xf>
    <xf numFmtId="3" fontId="22" fillId="0" borderId="15" xfId="0" applyNumberFormat="1" applyFont="1" applyBorder="1" applyAlignment="1">
      <alignment horizontal="right" vertical="top"/>
    </xf>
    <xf numFmtId="0" fontId="22" fillId="0" borderId="0" xfId="0" applyFont="1" applyAlignment="1">
      <alignment/>
    </xf>
    <xf numFmtId="180" fontId="22" fillId="0" borderId="11" xfId="0" applyNumberFormat="1" applyFont="1" applyBorder="1" applyAlignment="1">
      <alignment horizontal="center" vertical="center" wrapText="1"/>
    </xf>
    <xf numFmtId="0" fontId="22" fillId="0" borderId="13" xfId="0" applyFont="1" applyBorder="1" applyAlignment="1">
      <alignment/>
    </xf>
    <xf numFmtId="180" fontId="22" fillId="0" borderId="13" xfId="0" applyNumberFormat="1" applyFont="1" applyBorder="1" applyAlignment="1">
      <alignment horizontal="right"/>
    </xf>
    <xf numFmtId="0" fontId="22" fillId="0" borderId="15" xfId="0" applyFont="1" applyBorder="1" applyAlignment="1">
      <alignment/>
    </xf>
    <xf numFmtId="180" fontId="22" fillId="0" borderId="15" xfId="0" applyNumberFormat="1" applyFont="1" applyBorder="1" applyAlignment="1">
      <alignment horizontal="right"/>
    </xf>
    <xf numFmtId="181" fontId="19" fillId="0" borderId="0" xfId="0" applyNumberFormat="1" applyFont="1" applyBorder="1" applyAlignment="1">
      <alignment horizontal="center" vertical="top" wrapText="1"/>
    </xf>
    <xf numFmtId="180" fontId="19" fillId="0" borderId="0" xfId="0" applyNumberFormat="1" applyFont="1" applyBorder="1" applyAlignment="1">
      <alignment vertical="top" wrapText="1"/>
    </xf>
    <xf numFmtId="180" fontId="19" fillId="0" borderId="0" xfId="0" applyNumberFormat="1" applyFont="1" applyBorder="1" applyAlignment="1">
      <alignment horizontal="right" vertical="top" wrapText="1"/>
    </xf>
    <xf numFmtId="181" fontId="20" fillId="0" borderId="0" xfId="0" applyNumberFormat="1" applyFont="1" applyBorder="1" applyAlignment="1">
      <alignment vertical="top" wrapText="1"/>
    </xf>
    <xf numFmtId="180" fontId="5" fillId="0" borderId="0" xfId="0" applyNumberFormat="1" applyFont="1" applyBorder="1" applyAlignment="1">
      <alignment horizontal="left" vertical="top" wrapText="1"/>
    </xf>
    <xf numFmtId="180" fontId="19" fillId="0" borderId="0" xfId="0" applyNumberFormat="1" applyFont="1" applyBorder="1" applyAlignment="1">
      <alignment vertical="center" wrapText="1"/>
    </xf>
    <xf numFmtId="180" fontId="19" fillId="0" borderId="0" xfId="0" applyNumberFormat="1" applyFont="1" applyAlignment="1">
      <alignment vertical="center" wrapText="1"/>
    </xf>
    <xf numFmtId="181" fontId="19" fillId="0" borderId="13" xfId="0" applyNumberFormat="1" applyFont="1" applyBorder="1" applyAlignment="1">
      <alignment horizontal="center" vertical="top" wrapText="1"/>
    </xf>
    <xf numFmtId="180" fontId="19" fillId="0" borderId="13" xfId="0" applyNumberFormat="1" applyFont="1" applyBorder="1" applyAlignment="1">
      <alignment vertical="top" wrapText="1"/>
    </xf>
    <xf numFmtId="181" fontId="19" fillId="0" borderId="15" xfId="0" applyNumberFormat="1" applyFont="1" applyBorder="1" applyAlignment="1">
      <alignment horizontal="center" vertical="top" wrapText="1"/>
    </xf>
    <xf numFmtId="180" fontId="19" fillId="0" borderId="15" xfId="0" applyNumberFormat="1" applyFont="1" applyBorder="1" applyAlignment="1">
      <alignment vertical="top" wrapText="1"/>
    </xf>
    <xf numFmtId="180" fontId="19" fillId="0" borderId="10" xfId="0" applyNumberFormat="1" applyFont="1" applyBorder="1" applyAlignment="1">
      <alignment horizontal="right" vertical="top" wrapText="1"/>
    </xf>
    <xf numFmtId="181" fontId="19" fillId="0" borderId="13" xfId="0" applyNumberFormat="1" applyFont="1" applyFill="1" applyBorder="1" applyAlignment="1">
      <alignment horizontal="center" vertical="top" wrapText="1"/>
    </xf>
    <xf numFmtId="180" fontId="19" fillId="0" borderId="13" xfId="0" applyNumberFormat="1" applyFont="1" applyFill="1" applyBorder="1" applyAlignment="1">
      <alignment vertical="top" wrapText="1"/>
    </xf>
    <xf numFmtId="180" fontId="19" fillId="0" borderId="0" xfId="0" applyNumberFormat="1" applyFont="1" applyFill="1" applyBorder="1" applyAlignment="1">
      <alignment horizontal="right" vertical="top" wrapText="1"/>
    </xf>
    <xf numFmtId="180" fontId="70" fillId="0" borderId="12" xfId="0" applyNumberFormat="1" applyFont="1" applyFill="1" applyBorder="1" applyAlignment="1">
      <alignment horizontal="right" vertical="top" wrapText="1"/>
    </xf>
    <xf numFmtId="180" fontId="19" fillId="0" borderId="12" xfId="0" applyNumberFormat="1" applyFont="1" applyFill="1" applyBorder="1" applyAlignment="1">
      <alignment horizontal="right" vertical="top" wrapText="1"/>
    </xf>
    <xf numFmtId="180" fontId="19" fillId="0" borderId="13" xfId="0" applyNumberFormat="1" applyFont="1" applyFill="1" applyBorder="1" applyAlignment="1">
      <alignment horizontal="right" vertical="top" wrapText="1"/>
    </xf>
    <xf numFmtId="180" fontId="70" fillId="0" borderId="13" xfId="0" applyNumberFormat="1" applyFont="1" applyFill="1" applyBorder="1" applyAlignment="1">
      <alignment horizontal="right" vertical="top" wrapText="1"/>
    </xf>
    <xf numFmtId="180" fontId="70" fillId="0" borderId="0" xfId="0" applyNumberFormat="1" applyFont="1" applyFill="1" applyBorder="1" applyAlignment="1">
      <alignment horizontal="right" vertical="top" wrapText="1"/>
    </xf>
    <xf numFmtId="49" fontId="19" fillId="0" borderId="13" xfId="0" applyNumberFormat="1" applyFont="1" applyFill="1" applyBorder="1" applyAlignment="1">
      <alignment horizontal="center" vertical="top" wrapText="1"/>
    </xf>
    <xf numFmtId="181" fontId="19" fillId="0" borderId="13" xfId="0" applyNumberFormat="1" applyFont="1" applyFill="1" applyBorder="1" applyAlignment="1" quotePrefix="1">
      <alignment horizontal="center" vertical="top" wrapText="1"/>
    </xf>
    <xf numFmtId="3" fontId="20" fillId="0" borderId="0" xfId="0" applyNumberFormat="1" applyFont="1" applyBorder="1" applyAlignment="1">
      <alignment horizontal="center" vertical="center" wrapText="1"/>
    </xf>
    <xf numFmtId="0" fontId="0" fillId="0" borderId="0" xfId="0" applyBorder="1" applyAlignment="1">
      <alignment horizontal="left" vertical="center" wrapText="1"/>
    </xf>
    <xf numFmtId="3" fontId="20" fillId="0" borderId="15" xfId="0" applyNumberFormat="1" applyFont="1" applyBorder="1" applyAlignment="1">
      <alignment horizontal="center" vertical="center" wrapText="1"/>
    </xf>
    <xf numFmtId="0" fontId="20" fillId="0" borderId="13" xfId="0" applyFont="1" applyBorder="1" applyAlignment="1">
      <alignment horizontal="left" vertical="top" wrapText="1"/>
    </xf>
    <xf numFmtId="3" fontId="20" fillId="0" borderId="0" xfId="0" applyNumberFormat="1" applyFont="1" applyBorder="1" applyAlignment="1">
      <alignment horizontal="right" vertical="top" wrapText="1"/>
    </xf>
    <xf numFmtId="0" fontId="20" fillId="0" borderId="15" xfId="0" applyFont="1" applyBorder="1" applyAlignment="1">
      <alignment horizontal="left" vertical="top" wrapText="1"/>
    </xf>
    <xf numFmtId="180" fontId="21" fillId="0" borderId="0" xfId="0" applyNumberFormat="1" applyFont="1" applyBorder="1" applyAlignment="1">
      <alignment horizontal="distributed" vertical="center" wrapText="1"/>
    </xf>
    <xf numFmtId="3" fontId="21" fillId="0" borderId="11" xfId="0" applyNumberFormat="1" applyFont="1" applyBorder="1" applyAlignment="1">
      <alignment horizontal="distributed" vertical="center" wrapText="1"/>
    </xf>
    <xf numFmtId="10" fontId="21" fillId="0" borderId="11" xfId="0" applyNumberFormat="1" applyFont="1" applyBorder="1" applyAlignment="1">
      <alignment horizontal="distributed" vertical="center" wrapText="1"/>
    </xf>
    <xf numFmtId="180" fontId="21" fillId="0" borderId="0" xfId="0" applyNumberFormat="1" applyFont="1" applyAlignment="1">
      <alignment horizontal="distributed" vertical="center" wrapText="1"/>
    </xf>
    <xf numFmtId="180" fontId="21" fillId="0" borderId="13" xfId="0" applyNumberFormat="1" applyFont="1" applyBorder="1" applyAlignment="1">
      <alignment horizontal="center" vertical="top" wrapText="1"/>
    </xf>
    <xf numFmtId="10" fontId="21" fillId="0" borderId="13" xfId="0" applyNumberFormat="1" applyFont="1" applyBorder="1" applyAlignment="1">
      <alignment horizontal="right" vertical="top" wrapText="1"/>
    </xf>
    <xf numFmtId="180" fontId="21" fillId="0" borderId="13" xfId="0" applyNumberFormat="1" applyFont="1" applyBorder="1" applyAlignment="1">
      <alignment horizontal="left" vertical="top" wrapText="1"/>
    </xf>
    <xf numFmtId="180" fontId="21" fillId="0" borderId="0" xfId="0" applyNumberFormat="1" applyFont="1" applyAlignment="1">
      <alignment vertical="top" wrapText="1"/>
    </xf>
    <xf numFmtId="180" fontId="21" fillId="0" borderId="15" xfId="0" applyNumberFormat="1" applyFont="1" applyBorder="1" applyAlignment="1">
      <alignment horizontal="center" vertical="top" wrapText="1"/>
    </xf>
    <xf numFmtId="180" fontId="21" fillId="0" borderId="15" xfId="0" applyNumberFormat="1" applyFont="1" applyBorder="1" applyAlignment="1">
      <alignment horizontal="left" vertical="top" wrapText="1"/>
    </xf>
    <xf numFmtId="10" fontId="21" fillId="0" borderId="15" xfId="0" applyNumberFormat="1" applyFont="1" applyBorder="1" applyAlignment="1">
      <alignment horizontal="right" vertical="top" wrapText="1"/>
    </xf>
    <xf numFmtId="180" fontId="0" fillId="0" borderId="13" xfId="0" applyNumberFormat="1" applyBorder="1" applyAlignment="1">
      <alignment horizontal="left" vertical="top" wrapText="1"/>
    </xf>
    <xf numFmtId="0" fontId="21" fillId="0" borderId="0" xfId="0" applyNumberFormat="1" applyFont="1" applyBorder="1" applyAlignment="1">
      <alignment horizontal="distributed" vertical="center" wrapText="1"/>
    </xf>
    <xf numFmtId="0" fontId="21" fillId="0" borderId="11" xfId="0" applyNumberFormat="1" applyFont="1" applyBorder="1" applyAlignment="1">
      <alignment horizontal="distributed" vertical="center" wrapText="1"/>
    </xf>
    <xf numFmtId="0" fontId="21" fillId="0" borderId="0" xfId="0" applyNumberFormat="1" applyFont="1" applyAlignment="1">
      <alignment horizontal="distributed" vertical="center" wrapText="1"/>
    </xf>
    <xf numFmtId="180" fontId="21" fillId="0" borderId="12" xfId="0" applyNumberFormat="1" applyFont="1" applyBorder="1" applyAlignment="1">
      <alignment horizontal="center" vertical="top" wrapText="1"/>
    </xf>
    <xf numFmtId="180" fontId="21" fillId="0" borderId="12" xfId="0" applyNumberFormat="1" applyFont="1" applyBorder="1" applyAlignment="1">
      <alignment horizontal="left" vertical="top" wrapText="1"/>
    </xf>
    <xf numFmtId="180" fontId="21" fillId="0" borderId="14" xfId="0" applyNumberFormat="1" applyFont="1" applyBorder="1" applyAlignment="1">
      <alignment horizontal="center" vertical="top" wrapText="1"/>
    </xf>
    <xf numFmtId="180" fontId="21" fillId="0" borderId="14" xfId="0" applyNumberFormat="1" applyFont="1" applyBorder="1" applyAlignment="1">
      <alignment horizontal="left" vertical="top" wrapText="1"/>
    </xf>
    <xf numFmtId="180" fontId="0" fillId="0" borderId="15" xfId="0" applyNumberFormat="1" applyBorder="1" applyAlignment="1">
      <alignment horizontal="left" vertical="top" wrapText="1"/>
    </xf>
    <xf numFmtId="180" fontId="21" fillId="0" borderId="0" xfId="0" applyNumberFormat="1" applyFont="1" applyBorder="1" applyAlignment="1">
      <alignment horizontal="center" vertical="top" wrapText="1"/>
    </xf>
    <xf numFmtId="180" fontId="21" fillId="0" borderId="0" xfId="0" applyNumberFormat="1" applyFont="1" applyBorder="1" applyAlignment="1">
      <alignment horizontal="left" vertical="top" wrapText="1"/>
    </xf>
    <xf numFmtId="3" fontId="21" fillId="0" borderId="0" xfId="0" applyNumberFormat="1" applyFont="1" applyBorder="1" applyAlignment="1">
      <alignment vertical="top" wrapText="1"/>
    </xf>
    <xf numFmtId="180" fontId="21" fillId="0" borderId="0" xfId="0" applyNumberFormat="1" applyFont="1" applyBorder="1" applyAlignment="1">
      <alignment vertical="top" wrapText="1"/>
    </xf>
    <xf numFmtId="180" fontId="21" fillId="0" borderId="10" xfId="0" applyNumberFormat="1" applyFont="1" applyBorder="1" applyAlignment="1">
      <alignment horizontal="center" vertical="top" wrapText="1"/>
    </xf>
    <xf numFmtId="180" fontId="21" fillId="0" borderId="10" xfId="0" applyNumberFormat="1" applyFont="1" applyBorder="1" applyAlignment="1">
      <alignment horizontal="left" vertical="top" wrapText="1"/>
    </xf>
    <xf numFmtId="3" fontId="21" fillId="0" borderId="10" xfId="0" applyNumberFormat="1" applyFont="1" applyBorder="1" applyAlignment="1">
      <alignment vertical="top" wrapText="1"/>
    </xf>
    <xf numFmtId="0" fontId="5" fillId="0" borderId="11" xfId="0" applyNumberFormat="1" applyFont="1" applyBorder="1" applyAlignment="1">
      <alignment horizontal="distributed" vertical="center" wrapText="1"/>
    </xf>
    <xf numFmtId="0" fontId="5" fillId="0" borderId="16" xfId="0" applyNumberFormat="1" applyFont="1" applyBorder="1" applyAlignment="1">
      <alignment horizontal="distributed" vertical="center" wrapText="1"/>
    </xf>
    <xf numFmtId="0" fontId="5" fillId="0" borderId="23" xfId="0" applyNumberFormat="1" applyFont="1" applyBorder="1" applyAlignment="1">
      <alignment horizontal="distributed" vertical="center" wrapText="1"/>
    </xf>
    <xf numFmtId="180" fontId="5" fillId="0" borderId="12" xfId="0" applyNumberFormat="1" applyFont="1" applyBorder="1" applyAlignment="1">
      <alignment horizontal="center" vertical="top" wrapText="1"/>
    </xf>
    <xf numFmtId="180" fontId="5" fillId="0" borderId="12" xfId="0" applyNumberFormat="1" applyFont="1" applyBorder="1" applyAlignment="1">
      <alignment horizontal="left" vertical="top" wrapText="1"/>
    </xf>
    <xf numFmtId="3" fontId="5" fillId="0" borderId="12" xfId="0" applyNumberFormat="1" applyFont="1" applyBorder="1" applyAlignment="1">
      <alignment vertical="top" wrapText="1"/>
    </xf>
    <xf numFmtId="10" fontId="5" fillId="0" borderId="17" xfId="0" applyNumberFormat="1" applyFont="1" applyBorder="1" applyAlignment="1">
      <alignment horizontal="right" vertical="top" wrapText="1"/>
    </xf>
    <xf numFmtId="180" fontId="5" fillId="0" borderId="17" xfId="0" applyNumberFormat="1" applyFont="1" applyBorder="1" applyAlignment="1">
      <alignment horizontal="left" vertical="top" wrapText="1"/>
    </xf>
    <xf numFmtId="180" fontId="25" fillId="0" borderId="12" xfId="0" applyNumberFormat="1" applyFont="1" applyBorder="1" applyAlignment="1">
      <alignment horizontal="left" vertical="top" wrapText="1"/>
    </xf>
    <xf numFmtId="180" fontId="5" fillId="0" borderId="13" xfId="0" applyNumberFormat="1" applyFont="1" applyBorder="1" applyAlignment="1">
      <alignment vertical="top" wrapText="1"/>
    </xf>
    <xf numFmtId="10" fontId="5" fillId="0" borderId="13" xfId="0" applyNumberFormat="1" applyFont="1" applyBorder="1" applyAlignment="1">
      <alignment horizontal="right" vertical="top" wrapText="1"/>
    </xf>
    <xf numFmtId="180" fontId="5" fillId="0" borderId="13" xfId="0" applyNumberFormat="1" applyFont="1" applyBorder="1" applyAlignment="1">
      <alignment horizontal="left" vertical="top" wrapText="1"/>
    </xf>
    <xf numFmtId="180" fontId="20" fillId="0" borderId="12" xfId="0" applyNumberFormat="1" applyFont="1" applyBorder="1" applyAlignment="1">
      <alignment horizontal="left" vertical="top" wrapText="1"/>
    </xf>
    <xf numFmtId="180" fontId="5" fillId="0" borderId="14" xfId="0" applyNumberFormat="1" applyFont="1" applyBorder="1" applyAlignment="1">
      <alignment horizontal="center" vertical="top" wrapText="1"/>
    </xf>
    <xf numFmtId="180" fontId="5" fillId="0" borderId="14" xfId="0" applyNumberFormat="1" applyFont="1" applyBorder="1" applyAlignment="1">
      <alignment horizontal="left" vertical="top" wrapText="1"/>
    </xf>
    <xf numFmtId="3" fontId="5" fillId="0" borderId="14" xfId="0" applyNumberFormat="1" applyFont="1" applyBorder="1" applyAlignment="1">
      <alignment vertical="top" wrapText="1"/>
    </xf>
    <xf numFmtId="10" fontId="5" fillId="0" borderId="15" xfId="0" applyNumberFormat="1" applyFont="1" applyBorder="1" applyAlignment="1">
      <alignment horizontal="right" vertical="top" wrapText="1"/>
    </xf>
    <xf numFmtId="180" fontId="5" fillId="0" borderId="15" xfId="0" applyNumberFormat="1" applyFont="1" applyBorder="1" applyAlignment="1">
      <alignment horizontal="left" vertical="top" wrapText="1"/>
    </xf>
    <xf numFmtId="180" fontId="25" fillId="0" borderId="14" xfId="0" applyNumberFormat="1" applyFont="1" applyBorder="1" applyAlignment="1">
      <alignment horizontal="left" vertical="top" wrapText="1"/>
    </xf>
    <xf numFmtId="180" fontId="5" fillId="0" borderId="15" xfId="0" applyNumberFormat="1" applyFont="1" applyBorder="1" applyAlignment="1">
      <alignment vertical="top" wrapText="1"/>
    </xf>
    <xf numFmtId="180" fontId="20" fillId="0" borderId="14" xfId="0" applyNumberFormat="1" applyFont="1" applyBorder="1" applyAlignment="1">
      <alignment horizontal="left" vertical="top" wrapText="1"/>
    </xf>
    <xf numFmtId="180" fontId="5" fillId="0" borderId="16" xfId="0" applyNumberFormat="1" applyFont="1" applyBorder="1" applyAlignment="1">
      <alignment horizontal="center" vertical="top" wrapText="1"/>
    </xf>
    <xf numFmtId="180" fontId="5" fillId="0" borderId="16" xfId="0" applyNumberFormat="1" applyFont="1" applyBorder="1" applyAlignment="1">
      <alignment horizontal="left" vertical="top" wrapText="1"/>
    </xf>
    <xf numFmtId="3" fontId="5" fillId="0" borderId="16" xfId="0" applyNumberFormat="1" applyFont="1" applyBorder="1" applyAlignment="1">
      <alignment vertical="top" wrapText="1"/>
    </xf>
    <xf numFmtId="10" fontId="5" fillId="0" borderId="11" xfId="0" applyNumberFormat="1" applyFont="1" applyBorder="1" applyAlignment="1">
      <alignment horizontal="right" vertical="top" wrapText="1"/>
    </xf>
    <xf numFmtId="180" fontId="5" fillId="0" borderId="11" xfId="0" applyNumberFormat="1" applyFont="1" applyBorder="1" applyAlignment="1">
      <alignment horizontal="left" vertical="top" wrapText="1"/>
    </xf>
    <xf numFmtId="180" fontId="5" fillId="0" borderId="24" xfId="0" applyNumberFormat="1" applyFont="1" applyBorder="1" applyAlignment="1">
      <alignment horizontal="left" vertical="top" wrapText="1"/>
    </xf>
    <xf numFmtId="180" fontId="20" fillId="0" borderId="16" xfId="0" applyNumberFormat="1" applyFont="1" applyBorder="1" applyAlignment="1">
      <alignment horizontal="left" vertical="top" wrapText="1"/>
    </xf>
    <xf numFmtId="180" fontId="5" fillId="0" borderId="11" xfId="0" applyNumberFormat="1" applyFont="1" applyBorder="1" applyAlignment="1">
      <alignment vertical="top" wrapText="1"/>
    </xf>
    <xf numFmtId="3" fontId="21" fillId="0" borderId="12" xfId="0" applyNumberFormat="1" applyFont="1" applyBorder="1" applyAlignment="1">
      <alignment vertical="top" wrapText="1"/>
    </xf>
    <xf numFmtId="180" fontId="21" fillId="0" borderId="13" xfId="0" applyNumberFormat="1" applyFont="1" applyBorder="1" applyAlignment="1">
      <alignment vertical="top" wrapText="1"/>
    </xf>
    <xf numFmtId="3" fontId="21" fillId="0" borderId="14" xfId="0" applyNumberFormat="1" applyFont="1" applyBorder="1" applyAlignment="1">
      <alignment vertical="top" wrapText="1"/>
    </xf>
    <xf numFmtId="180" fontId="21" fillId="0" borderId="15" xfId="0" applyNumberFormat="1" applyFont="1" applyBorder="1" applyAlignment="1">
      <alignment vertical="top" wrapText="1"/>
    </xf>
    <xf numFmtId="49" fontId="21" fillId="0" borderId="11" xfId="0" applyNumberFormat="1" applyFont="1" applyBorder="1" applyAlignment="1">
      <alignment horizontal="center" vertical="center" wrapText="1"/>
    </xf>
    <xf numFmtId="180" fontId="21" fillId="0" borderId="17" xfId="0" applyNumberFormat="1" applyFont="1" applyBorder="1" applyAlignment="1">
      <alignment horizontal="center" vertical="top" wrapText="1"/>
    </xf>
    <xf numFmtId="180" fontId="21" fillId="0" borderId="17" xfId="0" applyNumberFormat="1" applyFont="1" applyBorder="1" applyAlignment="1">
      <alignment vertical="top" wrapText="1"/>
    </xf>
    <xf numFmtId="180" fontId="21" fillId="0" borderId="17" xfId="0" applyNumberFormat="1" applyFont="1" applyBorder="1" applyAlignment="1">
      <alignment horizontal="right" vertical="top" wrapText="1"/>
    </xf>
    <xf numFmtId="10" fontId="21" fillId="0" borderId="17" xfId="0" applyNumberFormat="1" applyFont="1" applyBorder="1" applyAlignment="1">
      <alignment horizontal="right" vertical="top" wrapText="1"/>
    </xf>
    <xf numFmtId="49" fontId="21" fillId="0" borderId="17" xfId="0" applyNumberFormat="1" applyFont="1" applyBorder="1" applyAlignment="1">
      <alignment horizontal="center" vertical="top" wrapText="1"/>
    </xf>
    <xf numFmtId="180" fontId="21" fillId="0" borderId="13" xfId="0" applyNumberFormat="1" applyFont="1" applyBorder="1" applyAlignment="1">
      <alignment horizontal="right" vertical="top" wrapText="1"/>
    </xf>
    <xf numFmtId="49" fontId="21" fillId="0" borderId="13" xfId="0" applyNumberFormat="1" applyFont="1" applyBorder="1" applyAlignment="1">
      <alignment horizontal="center" vertical="top" wrapText="1"/>
    </xf>
    <xf numFmtId="49" fontId="0" fillId="0" borderId="13" xfId="0" applyNumberFormat="1" applyBorder="1" applyAlignment="1">
      <alignment horizontal="center" vertical="top" wrapText="1"/>
    </xf>
    <xf numFmtId="180" fontId="0" fillId="0" borderId="13" xfId="0" applyNumberFormat="1" applyBorder="1" applyAlignment="1">
      <alignment vertical="top" wrapText="1"/>
    </xf>
    <xf numFmtId="180" fontId="21" fillId="0" borderId="15" xfId="0" applyNumberFormat="1" applyFont="1" applyBorder="1" applyAlignment="1">
      <alignment horizontal="right" vertical="top" wrapText="1"/>
    </xf>
    <xf numFmtId="49" fontId="0" fillId="0" borderId="15" xfId="0" applyNumberFormat="1" applyBorder="1" applyAlignment="1">
      <alignment horizontal="center" vertical="top" wrapText="1"/>
    </xf>
    <xf numFmtId="49" fontId="21" fillId="0" borderId="15" xfId="0" applyNumberFormat="1" applyFont="1" applyBorder="1" applyAlignment="1">
      <alignment horizontal="center" vertical="top" wrapText="1"/>
    </xf>
    <xf numFmtId="49" fontId="19" fillId="0" borderId="0" xfId="0" applyNumberFormat="1" applyFont="1" applyBorder="1" applyAlignment="1">
      <alignment horizontal="left" vertical="top" wrapText="1"/>
    </xf>
    <xf numFmtId="3" fontId="19" fillId="0" borderId="0" xfId="0" applyNumberFormat="1" applyFont="1" applyBorder="1" applyAlignment="1">
      <alignment horizontal="right" vertical="top" wrapText="1"/>
    </xf>
    <xf numFmtId="0" fontId="19" fillId="0" borderId="0" xfId="0" applyFont="1" applyBorder="1" applyAlignment="1">
      <alignment horizontal="left" vertical="top"/>
    </xf>
    <xf numFmtId="3" fontId="19" fillId="0" borderId="11" xfId="0" applyNumberFormat="1" applyFont="1" applyBorder="1" applyAlignment="1">
      <alignment horizontal="center" vertical="center" wrapText="1"/>
    </xf>
    <xf numFmtId="3" fontId="0" fillId="0" borderId="11" xfId="0" applyNumberFormat="1" applyFont="1" applyBorder="1" applyAlignment="1">
      <alignment horizontal="center" vertical="center" wrapText="1"/>
    </xf>
    <xf numFmtId="0" fontId="19" fillId="0" borderId="0" xfId="0" applyFont="1" applyBorder="1" applyAlignment="1">
      <alignment horizontal="center" vertical="top" wrapText="1"/>
    </xf>
    <xf numFmtId="181" fontId="19" fillId="0" borderId="13" xfId="0" applyNumberFormat="1" applyFont="1" applyBorder="1" applyAlignment="1">
      <alignment horizontal="left" vertical="top" wrapText="1"/>
    </xf>
    <xf numFmtId="3" fontId="19" fillId="0" borderId="13" xfId="0" applyNumberFormat="1" applyFont="1" applyBorder="1" applyAlignment="1">
      <alignment horizontal="right" vertical="top" wrapText="1"/>
    </xf>
    <xf numFmtId="0" fontId="19" fillId="0" borderId="0" xfId="0" applyFont="1" applyAlignment="1">
      <alignment horizontal="left" vertical="top"/>
    </xf>
    <xf numFmtId="49" fontId="19" fillId="0" borderId="13" xfId="0" applyNumberFormat="1" applyFont="1" applyBorder="1" applyAlignment="1">
      <alignment horizontal="left" vertical="top" wrapText="1"/>
    </xf>
    <xf numFmtId="49" fontId="19" fillId="0" borderId="15" xfId="0" applyNumberFormat="1" applyFont="1" applyBorder="1" applyAlignment="1">
      <alignment horizontal="left" vertical="top" wrapText="1"/>
    </xf>
    <xf numFmtId="3" fontId="19" fillId="0" borderId="15" xfId="0" applyNumberFormat="1" applyFont="1" applyBorder="1" applyAlignment="1">
      <alignment horizontal="right" vertical="top" wrapText="1"/>
    </xf>
    <xf numFmtId="49" fontId="0" fillId="0" borderId="0" xfId="0" applyNumberFormat="1" applyBorder="1" applyAlignment="1">
      <alignment horizontal="left" vertical="top" wrapText="1"/>
    </xf>
    <xf numFmtId="3" fontId="0" fillId="0" borderId="0" xfId="0" applyNumberFormat="1" applyBorder="1" applyAlignment="1">
      <alignment horizontal="right" vertical="top" wrapText="1"/>
    </xf>
    <xf numFmtId="0" fontId="0" fillId="0" borderId="0" xfId="0" applyBorder="1" applyAlignment="1">
      <alignment horizontal="left" vertical="top"/>
    </xf>
    <xf numFmtId="3" fontId="18" fillId="0" borderId="0" xfId="0" applyNumberFormat="1" applyFont="1" applyBorder="1" applyAlignment="1">
      <alignment vertical="top" wrapText="1"/>
    </xf>
    <xf numFmtId="49" fontId="0" fillId="0" borderId="10" xfId="0" applyNumberFormat="1" applyBorder="1" applyAlignment="1">
      <alignment horizontal="left" vertical="top" wrapText="1"/>
    </xf>
    <xf numFmtId="3" fontId="0" fillId="0" borderId="10" xfId="0" applyNumberFormat="1" applyBorder="1" applyAlignment="1">
      <alignment horizontal="right" vertical="top" wrapText="1"/>
    </xf>
    <xf numFmtId="3" fontId="5" fillId="0" borderId="10" xfId="0" applyNumberFormat="1" applyFont="1" applyBorder="1" applyAlignment="1">
      <alignment vertical="top" wrapText="1"/>
    </xf>
    <xf numFmtId="0" fontId="0" fillId="0" borderId="10" xfId="0" applyBorder="1" applyAlignment="1">
      <alignment horizontal="left" vertical="top"/>
    </xf>
    <xf numFmtId="3" fontId="0" fillId="0" borderId="11" xfId="0" applyNumberFormat="1" applyBorder="1" applyAlignment="1">
      <alignment horizontal="distributed" vertical="center" wrapText="1"/>
    </xf>
    <xf numFmtId="0" fontId="0" fillId="0" borderId="0" xfId="0" applyAlignment="1">
      <alignment horizontal="distributed" vertical="center"/>
    </xf>
    <xf numFmtId="181" fontId="0" fillId="0" borderId="13" xfId="0" applyNumberFormat="1" applyBorder="1" applyAlignment="1">
      <alignment horizontal="left" vertical="top" wrapText="1"/>
    </xf>
    <xf numFmtId="0" fontId="0" fillId="0" borderId="13" xfId="0" applyBorder="1" applyAlignment="1">
      <alignment horizontal="left" vertical="top"/>
    </xf>
    <xf numFmtId="0" fontId="0" fillId="0" borderId="0" xfId="0" applyAlignment="1">
      <alignment horizontal="left" vertical="top"/>
    </xf>
    <xf numFmtId="49" fontId="0" fillId="0" borderId="13" xfId="0" applyNumberFormat="1" applyBorder="1" applyAlignment="1">
      <alignment horizontal="left" vertical="top" wrapText="1"/>
    </xf>
    <xf numFmtId="49" fontId="0" fillId="0" borderId="15" xfId="0" applyNumberFormat="1" applyBorder="1" applyAlignment="1">
      <alignment horizontal="left" vertical="top" wrapText="1"/>
    </xf>
    <xf numFmtId="0" fontId="0" fillId="0" borderId="15" xfId="0" applyBorder="1" applyAlignment="1">
      <alignment horizontal="left" vertical="top"/>
    </xf>
    <xf numFmtId="49" fontId="26" fillId="0" borderId="0" xfId="0" applyNumberFormat="1" applyFont="1" applyBorder="1" applyAlignment="1">
      <alignment horizontal="left" vertical="top" wrapText="1"/>
    </xf>
    <xf numFmtId="49" fontId="21" fillId="0" borderId="0" xfId="0" applyNumberFormat="1" applyFont="1" applyBorder="1" applyAlignment="1">
      <alignment horizontal="center" vertical="top" wrapText="1"/>
    </xf>
    <xf numFmtId="0" fontId="21" fillId="0" borderId="0" xfId="0" applyFont="1" applyBorder="1" applyAlignment="1">
      <alignment horizontal="left" vertical="top"/>
    </xf>
    <xf numFmtId="49" fontId="21" fillId="0" borderId="0" xfId="0" applyNumberFormat="1" applyFont="1" applyBorder="1" applyAlignment="1">
      <alignment horizontal="left" vertical="top" wrapText="1"/>
    </xf>
    <xf numFmtId="49" fontId="21" fillId="0" borderId="10" xfId="0" applyNumberFormat="1" applyFont="1" applyBorder="1" applyAlignment="1">
      <alignment horizontal="left" vertical="center" wrapText="1"/>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top" wrapText="1"/>
    </xf>
    <xf numFmtId="49" fontId="21" fillId="0" borderId="17" xfId="0" applyNumberFormat="1" applyFont="1" applyBorder="1" applyAlignment="1">
      <alignment horizontal="right" vertical="top" wrapText="1"/>
    </xf>
    <xf numFmtId="49" fontId="21" fillId="0" borderId="11" xfId="0" applyNumberFormat="1" applyFont="1" applyBorder="1" applyAlignment="1">
      <alignment horizontal="center" vertical="distributed" textRotation="255" wrapText="1"/>
    </xf>
    <xf numFmtId="0" fontId="21" fillId="0" borderId="0" xfId="0" applyFont="1" applyAlignment="1">
      <alignment horizontal="left" vertical="top"/>
    </xf>
    <xf numFmtId="49" fontId="21" fillId="0" borderId="13" xfId="0" applyNumberFormat="1" applyFont="1" applyBorder="1" applyAlignment="1">
      <alignment horizontal="left" vertical="top" wrapText="1"/>
    </xf>
    <xf numFmtId="49" fontId="21" fillId="0" borderId="15" xfId="0" applyNumberFormat="1" applyFont="1" applyBorder="1" applyAlignment="1">
      <alignment horizontal="left" vertical="top" wrapText="1"/>
    </xf>
    <xf numFmtId="180" fontId="20" fillId="0" borderId="13" xfId="0" applyNumberFormat="1" applyFont="1" applyBorder="1" applyAlignment="1">
      <alignment horizontal="left" vertical="top" wrapText="1"/>
    </xf>
    <xf numFmtId="0" fontId="20" fillId="0" borderId="13" xfId="0" applyNumberFormat="1" applyFont="1" applyBorder="1" applyAlignment="1">
      <alignment horizontal="right" vertical="top" wrapText="1"/>
    </xf>
    <xf numFmtId="0" fontId="21" fillId="0" borderId="13" xfId="0" applyNumberFormat="1" applyFont="1" applyBorder="1" applyAlignment="1">
      <alignment horizontal="right" vertical="top" wrapText="1"/>
    </xf>
    <xf numFmtId="0" fontId="21" fillId="0" borderId="15" xfId="0" applyNumberFormat="1" applyFont="1" applyBorder="1" applyAlignment="1">
      <alignment horizontal="right" vertical="top" wrapText="1"/>
    </xf>
    <xf numFmtId="0" fontId="20" fillId="0" borderId="11" xfId="0" applyFont="1" applyBorder="1" applyAlignment="1">
      <alignment horizontal="distributed" vertical="center"/>
    </xf>
    <xf numFmtId="180" fontId="20" fillId="0" borderId="11" xfId="0" applyNumberFormat="1" applyFont="1" applyBorder="1" applyAlignment="1">
      <alignment horizontal="center" vertical="center" wrapText="1"/>
    </xf>
    <xf numFmtId="0" fontId="20" fillId="0" borderId="0" xfId="0" applyFont="1" applyAlignment="1">
      <alignment vertical="center" wrapText="1"/>
    </xf>
    <xf numFmtId="0" fontId="20" fillId="0" borderId="13" xfId="0" applyFont="1" applyBorder="1" applyAlignment="1">
      <alignment vertical="top"/>
    </xf>
    <xf numFmtId="180" fontId="20" fillId="0" borderId="13" xfId="0" applyNumberFormat="1" applyFont="1" applyBorder="1" applyAlignment="1">
      <alignment horizontal="right" vertical="top" wrapText="1"/>
    </xf>
    <xf numFmtId="0" fontId="20" fillId="0" borderId="0" xfId="0" applyFont="1" applyAlignment="1">
      <alignment vertical="top" wrapText="1"/>
    </xf>
    <xf numFmtId="0" fontId="20" fillId="0" borderId="15" xfId="0" applyFont="1" applyBorder="1" applyAlignment="1">
      <alignment vertical="top"/>
    </xf>
    <xf numFmtId="180" fontId="20" fillId="0" borderId="15" xfId="0" applyNumberFormat="1" applyFont="1" applyBorder="1" applyAlignment="1">
      <alignment horizontal="right" vertical="top" wrapText="1"/>
    </xf>
    <xf numFmtId="49" fontId="21" fillId="0" borderId="17" xfId="0" applyNumberFormat="1" applyFont="1" applyBorder="1" applyAlignment="1">
      <alignment horizontal="center" vertical="center" wrapText="1"/>
    </xf>
    <xf numFmtId="49" fontId="21" fillId="0" borderId="17" xfId="0" applyNumberFormat="1" applyFont="1" applyBorder="1" applyAlignment="1">
      <alignment horizontal="center" wrapText="1"/>
    </xf>
    <xf numFmtId="0" fontId="21" fillId="0" borderId="0" xfId="0" applyFont="1" applyBorder="1" applyAlignment="1">
      <alignment horizontal="left" vertical="top" wrapText="1"/>
    </xf>
    <xf numFmtId="49" fontId="21" fillId="0" borderId="15" xfId="0" applyNumberFormat="1" applyFont="1" applyBorder="1" applyAlignment="1">
      <alignment horizontal="center" vertical="center" wrapText="1"/>
    </xf>
    <xf numFmtId="183" fontId="21" fillId="0" borderId="0" xfId="35" applyNumberFormat="1" applyFont="1" applyBorder="1" applyAlignment="1">
      <alignment horizontal="left" vertical="top" wrapText="1"/>
    </xf>
    <xf numFmtId="0" fontId="21" fillId="0" borderId="25" xfId="0" applyFont="1" applyBorder="1" applyAlignment="1">
      <alignment horizontal="left" vertical="top" wrapText="1"/>
    </xf>
    <xf numFmtId="180" fontId="21" fillId="0" borderId="26" xfId="0" applyNumberFormat="1" applyFont="1" applyBorder="1" applyAlignment="1">
      <alignment horizontal="right" vertical="top" wrapText="1"/>
    </xf>
    <xf numFmtId="180" fontId="21" fillId="0" borderId="27" xfId="0" applyNumberFormat="1" applyFont="1" applyBorder="1" applyAlignment="1">
      <alignment horizontal="right" vertical="top" wrapText="1"/>
    </xf>
    <xf numFmtId="0" fontId="0" fillId="0" borderId="12" xfId="0" applyFont="1" applyBorder="1" applyAlignment="1">
      <alignment horizontal="left" vertical="top" wrapText="1"/>
    </xf>
    <xf numFmtId="180" fontId="0" fillId="0" borderId="21" xfId="0" applyNumberFormat="1" applyFont="1" applyBorder="1" applyAlignment="1">
      <alignment horizontal="right" vertical="top" wrapText="1"/>
    </xf>
    <xf numFmtId="49" fontId="10" fillId="0" borderId="0" xfId="34" applyNumberFormat="1" applyFont="1" applyAlignment="1">
      <alignment/>
      <protection/>
    </xf>
    <xf numFmtId="0" fontId="10" fillId="0" borderId="0" xfId="34" applyFont="1" applyAlignment="1">
      <alignment/>
      <protection/>
    </xf>
    <xf numFmtId="0" fontId="10" fillId="0" borderId="10" xfId="34" applyFont="1" applyBorder="1" applyAlignment="1">
      <alignment horizontal="left" wrapText="1"/>
      <protection/>
    </xf>
    <xf numFmtId="0" fontId="10" fillId="0" borderId="23" xfId="34" applyFont="1" applyBorder="1" applyAlignment="1">
      <alignment horizontal="distributed" vertical="center"/>
      <protection/>
    </xf>
    <xf numFmtId="0" fontId="10" fillId="0" borderId="11" xfId="34" applyFont="1" applyBorder="1" applyAlignment="1">
      <alignment horizontal="distributed" vertical="center"/>
      <protection/>
    </xf>
    <xf numFmtId="0" fontId="10" fillId="0" borderId="11" xfId="34" applyFont="1" applyBorder="1" applyAlignment="1">
      <alignment vertical="center" wrapText="1"/>
      <protection/>
    </xf>
    <xf numFmtId="180" fontId="10" fillId="0" borderId="15" xfId="34" applyNumberFormat="1" applyFont="1" applyBorder="1" applyAlignment="1">
      <alignment horizontal="right" vertical="center"/>
      <protection/>
    </xf>
    <xf numFmtId="180" fontId="10" fillId="0" borderId="15" xfId="34" applyNumberFormat="1" applyFont="1" applyBorder="1" applyAlignment="1">
      <alignment vertical="center"/>
      <protection/>
    </xf>
    <xf numFmtId="180" fontId="10" fillId="0" borderId="11" xfId="34" applyNumberFormat="1" applyFont="1" applyBorder="1" applyAlignment="1">
      <alignment vertical="center"/>
      <protection/>
    </xf>
    <xf numFmtId="0" fontId="10" fillId="0" borderId="11" xfId="34" applyFont="1" applyFill="1" applyBorder="1" applyAlignment="1">
      <alignment vertical="center" wrapText="1"/>
      <protection/>
    </xf>
    <xf numFmtId="180" fontId="10" fillId="0" borderId="11" xfId="34" applyNumberFormat="1" applyFont="1" applyFill="1" applyBorder="1" applyAlignment="1">
      <alignment vertical="center"/>
      <protection/>
    </xf>
    <xf numFmtId="0" fontId="10" fillId="0" borderId="11" xfId="34" applyFont="1" applyBorder="1" applyAlignment="1">
      <alignment horizontal="distributed" vertical="center" wrapText="1"/>
      <protection/>
    </xf>
    <xf numFmtId="180" fontId="10" fillId="0" borderId="0" xfId="34" applyNumberFormat="1" applyFont="1" applyAlignment="1">
      <alignment/>
      <protection/>
    </xf>
    <xf numFmtId="0" fontId="10" fillId="0" borderId="0" xfId="34" applyFont="1" applyAlignment="1">
      <alignment wrapText="1"/>
      <protection/>
    </xf>
    <xf numFmtId="0" fontId="0" fillId="0" borderId="0" xfId="0" applyFont="1" applyAlignment="1">
      <alignment horizontal="center"/>
    </xf>
    <xf numFmtId="0" fontId="7" fillId="0" borderId="0" xfId="0" applyFont="1" applyAlignment="1">
      <alignment horizontal="center" vertical="center"/>
    </xf>
    <xf numFmtId="0" fontId="8" fillId="0" borderId="0" xfId="0" applyFont="1" applyAlignment="1">
      <alignment horizontal="center"/>
    </xf>
    <xf numFmtId="0" fontId="0" fillId="0" borderId="0" xfId="0" applyFont="1" applyAlignment="1">
      <alignment vertical="center"/>
    </xf>
    <xf numFmtId="0" fontId="8" fillId="0" borderId="0" xfId="0" applyFont="1" applyBorder="1" applyAlignment="1">
      <alignment horizontal="center" vertical="center"/>
    </xf>
    <xf numFmtId="0" fontId="7" fillId="0" borderId="0" xfId="0" applyFont="1" applyAlignment="1">
      <alignment horizontal="center"/>
    </xf>
    <xf numFmtId="3" fontId="15" fillId="0" borderId="0" xfId="0" applyNumberFormat="1" applyFont="1" applyBorder="1" applyAlignment="1">
      <alignment horizontal="right" vertical="top" wrapText="1"/>
    </xf>
    <xf numFmtId="3" fontId="15" fillId="0" borderId="0" xfId="0" applyNumberFormat="1" applyFont="1" applyBorder="1" applyAlignment="1">
      <alignment horizontal="left" vertical="top" wrapText="1"/>
    </xf>
    <xf numFmtId="3" fontId="16" fillId="0" borderId="0" xfId="0" applyNumberFormat="1" applyFont="1" applyBorder="1" applyAlignment="1">
      <alignment horizontal="right" vertical="top" wrapText="1"/>
    </xf>
    <xf numFmtId="3" fontId="16" fillId="0" borderId="0" xfId="0" applyNumberFormat="1" applyFont="1" applyBorder="1" applyAlignment="1">
      <alignment horizontal="left" vertical="top" wrapText="1"/>
    </xf>
    <xf numFmtId="49" fontId="5" fillId="0" borderId="10" xfId="0" applyNumberFormat="1" applyFont="1" applyBorder="1" applyAlignment="1">
      <alignment horizontal="center" vertical="top" wrapText="1"/>
    </xf>
    <xf numFmtId="3" fontId="5" fillId="0" borderId="10" xfId="0" applyNumberFormat="1" applyFont="1" applyBorder="1" applyAlignment="1">
      <alignment horizontal="left" vertical="top" wrapText="1"/>
    </xf>
    <xf numFmtId="49" fontId="5" fillId="0" borderId="10" xfId="0" applyNumberFormat="1" applyFont="1" applyBorder="1" applyAlignment="1">
      <alignment horizontal="right" vertical="top" wrapText="1"/>
    </xf>
    <xf numFmtId="180" fontId="5" fillId="0" borderId="11" xfId="0" applyNumberFormat="1" applyFont="1" applyBorder="1" applyAlignment="1">
      <alignment horizontal="center" vertical="center" wrapText="1"/>
    </xf>
    <xf numFmtId="3" fontId="5" fillId="0" borderId="16" xfId="0" applyNumberFormat="1" applyFont="1" applyBorder="1" applyAlignment="1">
      <alignment horizontal="distributed" vertical="center" wrapText="1" indent="4"/>
    </xf>
    <xf numFmtId="3" fontId="5" fillId="0" borderId="24" xfId="0" applyNumberFormat="1" applyFont="1" applyBorder="1" applyAlignment="1">
      <alignment horizontal="distributed" vertical="center" wrapText="1" indent="4"/>
    </xf>
    <xf numFmtId="3" fontId="5" fillId="0" borderId="23" xfId="0" applyNumberFormat="1" applyFont="1" applyBorder="1" applyAlignment="1">
      <alignment horizontal="distributed" vertical="center" wrapText="1" indent="4"/>
    </xf>
    <xf numFmtId="49" fontId="5" fillId="0" borderId="17"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5" fillId="0" borderId="15" xfId="0" applyNumberFormat="1" applyFont="1" applyBorder="1" applyAlignment="1">
      <alignment horizontal="center" vertical="center" wrapText="1"/>
    </xf>
    <xf numFmtId="181" fontId="5" fillId="0" borderId="10" xfId="0" applyNumberFormat="1" applyFont="1" applyBorder="1" applyAlignment="1">
      <alignment horizontal="center" vertical="top" wrapText="1"/>
    </xf>
    <xf numFmtId="0" fontId="5" fillId="0" borderId="10" xfId="0" applyNumberFormat="1" applyFont="1" applyBorder="1" applyAlignment="1">
      <alignment horizontal="right" vertical="top" wrapText="1"/>
    </xf>
    <xf numFmtId="0" fontId="5" fillId="0" borderId="11" xfId="0" applyNumberFormat="1" applyFont="1" applyBorder="1" applyAlignment="1">
      <alignment horizontal="center" vertical="center" wrapText="1"/>
    </xf>
    <xf numFmtId="0" fontId="0" fillId="0" borderId="10" xfId="0" applyNumberFormat="1" applyBorder="1" applyAlignment="1">
      <alignment horizontal="right" vertical="top" wrapText="1"/>
    </xf>
    <xf numFmtId="0" fontId="0" fillId="0" borderId="16" xfId="0" applyBorder="1" applyAlignment="1">
      <alignment horizontal="distributed" vertical="center" wrapText="1"/>
    </xf>
    <xf numFmtId="0" fontId="0" fillId="0" borderId="11" xfId="0" applyBorder="1" applyAlignment="1">
      <alignment horizontal="distributed" vertical="center" wrapText="1"/>
    </xf>
    <xf numFmtId="0" fontId="0" fillId="0" borderId="11" xfId="0" applyNumberFormat="1" applyBorder="1" applyAlignment="1">
      <alignment horizontal="distributed" vertical="center" wrapText="1"/>
    </xf>
    <xf numFmtId="0" fontId="17" fillId="0" borderId="0" xfId="0" applyNumberFormat="1" applyFont="1" applyBorder="1" applyAlignment="1">
      <alignment horizontal="right" vertical="top" wrapText="1"/>
    </xf>
    <xf numFmtId="0" fontId="17" fillId="0" borderId="0" xfId="0" applyNumberFormat="1" applyFont="1" applyBorder="1" applyAlignment="1">
      <alignment horizontal="left" vertical="top" wrapText="1"/>
    </xf>
    <xf numFmtId="0" fontId="18" fillId="0" borderId="0" xfId="0" applyNumberFormat="1" applyFont="1" applyBorder="1" applyAlignment="1">
      <alignment horizontal="right" vertical="top" wrapText="1"/>
    </xf>
    <xf numFmtId="0" fontId="18" fillId="0" borderId="0" xfId="0" applyNumberFormat="1" applyFont="1" applyBorder="1" applyAlignment="1">
      <alignment horizontal="left" vertical="top" wrapText="1"/>
    </xf>
    <xf numFmtId="0" fontId="0" fillId="0" borderId="10" xfId="0" applyBorder="1" applyAlignment="1">
      <alignment horizontal="left" vertical="top" wrapText="1"/>
    </xf>
    <xf numFmtId="0" fontId="5" fillId="0" borderId="10" xfId="0" applyNumberFormat="1" applyFont="1" applyBorder="1" applyAlignment="1">
      <alignment horizontal="left" vertical="center" wrapText="1"/>
    </xf>
    <xf numFmtId="0" fontId="5" fillId="0" borderId="10" xfId="0" applyFont="1" applyBorder="1" applyAlignment="1">
      <alignment horizontal="right" vertical="center" wrapText="1"/>
    </xf>
    <xf numFmtId="180" fontId="19" fillId="0" borderId="11" xfId="0" applyNumberFormat="1" applyFont="1" applyBorder="1" applyAlignment="1">
      <alignment horizontal="distributed" vertical="center" wrapText="1"/>
    </xf>
    <xf numFmtId="181" fontId="19" fillId="0" borderId="11" xfId="0" applyNumberFormat="1" applyFont="1" applyBorder="1" applyAlignment="1">
      <alignment horizontal="distributed" vertical="center" wrapText="1"/>
    </xf>
    <xf numFmtId="180" fontId="5" fillId="0" borderId="11" xfId="0" applyNumberFormat="1" applyFont="1" applyBorder="1" applyAlignment="1">
      <alignment horizontal="distributed" vertical="center" wrapText="1"/>
    </xf>
    <xf numFmtId="180" fontId="17" fillId="0" borderId="0" xfId="0" applyNumberFormat="1" applyFont="1" applyBorder="1" applyAlignment="1">
      <alignment horizontal="right" vertical="center" wrapText="1"/>
    </xf>
    <xf numFmtId="180" fontId="17" fillId="0" borderId="0" xfId="0" applyNumberFormat="1" applyFont="1" applyBorder="1" applyAlignment="1">
      <alignment horizontal="left" vertical="center" wrapText="1"/>
    </xf>
    <xf numFmtId="180" fontId="18" fillId="0" borderId="0" xfId="0" applyNumberFormat="1" applyFont="1" applyBorder="1" applyAlignment="1">
      <alignment horizontal="right" vertical="top" wrapText="1"/>
    </xf>
    <xf numFmtId="180" fontId="18" fillId="0" borderId="0" xfId="0" applyNumberFormat="1" applyFont="1" applyBorder="1" applyAlignment="1">
      <alignment horizontal="left" vertical="center" wrapText="1"/>
    </xf>
    <xf numFmtId="180" fontId="5" fillId="0" borderId="10" xfId="0" applyNumberFormat="1" applyFont="1" applyBorder="1" applyAlignment="1">
      <alignment horizontal="left" vertical="top" wrapText="1"/>
    </xf>
    <xf numFmtId="180" fontId="5" fillId="0" borderId="0" xfId="0" applyNumberFormat="1" applyFont="1" applyBorder="1" applyAlignment="1">
      <alignment horizontal="right" vertical="center" wrapText="1"/>
    </xf>
    <xf numFmtId="180" fontId="5" fillId="0" borderId="0" xfId="0" applyNumberFormat="1" applyFont="1" applyBorder="1" applyAlignment="1">
      <alignment horizontal="left" vertical="center" wrapText="1"/>
    </xf>
    <xf numFmtId="0" fontId="0" fillId="0" borderId="16" xfId="0" applyNumberFormat="1" applyBorder="1" applyAlignment="1">
      <alignment horizontal="center" vertical="center" wrapText="1"/>
    </xf>
    <xf numFmtId="0" fontId="0" fillId="0" borderId="24" xfId="0" applyNumberFormat="1" applyBorder="1" applyAlignment="1">
      <alignment horizontal="center" vertical="center" wrapText="1"/>
    </xf>
    <xf numFmtId="0" fontId="0" fillId="0" borderId="23" xfId="0" applyNumberFormat="1" applyBorder="1" applyAlignment="1">
      <alignment horizontal="center" vertical="center" wrapText="1"/>
    </xf>
    <xf numFmtId="0" fontId="20" fillId="0" borderId="11" xfId="0" applyNumberFormat="1" applyFont="1" applyBorder="1" applyAlignment="1">
      <alignment horizontal="distributed" vertical="center" wrapText="1"/>
    </xf>
    <xf numFmtId="3" fontId="20" fillId="0" borderId="11" xfId="0" applyNumberFormat="1" applyFont="1" applyBorder="1" applyAlignment="1">
      <alignment horizontal="distributed" vertical="center" wrapText="1"/>
    </xf>
    <xf numFmtId="3" fontId="0" fillId="0" borderId="11" xfId="0" applyNumberFormat="1" applyFont="1" applyBorder="1" applyAlignment="1">
      <alignment horizontal="center" vertical="center" wrapText="1"/>
    </xf>
    <xf numFmtId="3" fontId="20" fillId="0" borderId="11" xfId="0" applyNumberFormat="1" applyFont="1" applyBorder="1" applyAlignment="1">
      <alignment horizontal="center" vertical="center" wrapText="1"/>
    </xf>
    <xf numFmtId="0" fontId="22" fillId="0" borderId="11" xfId="0" applyFont="1" applyBorder="1" applyAlignment="1">
      <alignment horizontal="center" vertical="center" wrapText="1"/>
    </xf>
    <xf numFmtId="3" fontId="22" fillId="0" borderId="11" xfId="0" applyNumberFormat="1" applyFont="1" applyBorder="1" applyAlignment="1">
      <alignment horizontal="center" vertical="center" wrapText="1"/>
    </xf>
    <xf numFmtId="3" fontId="22" fillId="0" borderId="23" xfId="0" applyNumberFormat="1" applyFont="1" applyBorder="1" applyAlignment="1">
      <alignment horizontal="center" vertical="center" wrapText="1"/>
    </xf>
    <xf numFmtId="3" fontId="22" fillId="0" borderId="11" xfId="0" applyNumberFormat="1" applyFont="1" applyBorder="1" applyAlignment="1">
      <alignment horizontal="distributed" vertical="center" wrapText="1"/>
    </xf>
    <xf numFmtId="3" fontId="23" fillId="0" borderId="10" xfId="0" applyNumberFormat="1" applyFont="1" applyBorder="1" applyAlignment="1">
      <alignment horizontal="right" vertical="top" wrapText="1"/>
    </xf>
    <xf numFmtId="3" fontId="22" fillId="0" borderId="16" xfId="0" applyNumberFormat="1" applyFont="1" applyBorder="1" applyAlignment="1">
      <alignment horizontal="left" vertical="center"/>
    </xf>
    <xf numFmtId="3" fontId="22" fillId="0" borderId="24" xfId="0" applyNumberFormat="1" applyFont="1" applyBorder="1" applyAlignment="1">
      <alignment horizontal="left" vertical="center"/>
    </xf>
    <xf numFmtId="3" fontId="22" fillId="0" borderId="23" xfId="0" applyNumberFormat="1" applyFont="1" applyBorder="1" applyAlignment="1">
      <alignment horizontal="left" vertical="center"/>
    </xf>
    <xf numFmtId="3" fontId="15" fillId="0" borderId="0" xfId="0" applyNumberFormat="1" applyFont="1" applyBorder="1" applyAlignment="1">
      <alignment horizontal="right" vertical="center" wrapText="1"/>
    </xf>
    <xf numFmtId="3" fontId="15" fillId="0" borderId="0" xfId="0" applyNumberFormat="1" applyFont="1" applyBorder="1" applyAlignment="1">
      <alignment horizontal="left" vertical="center" wrapText="1"/>
    </xf>
    <xf numFmtId="3" fontId="16" fillId="0" borderId="0" xfId="0" applyNumberFormat="1" applyFont="1" applyBorder="1" applyAlignment="1">
      <alignment horizontal="right" vertical="center" wrapText="1"/>
    </xf>
    <xf numFmtId="3" fontId="16" fillId="0" borderId="0" xfId="0" applyNumberFormat="1" applyFont="1" applyBorder="1" applyAlignment="1">
      <alignment horizontal="left" vertical="center" wrapText="1"/>
    </xf>
    <xf numFmtId="3" fontId="5" fillId="0" borderId="10" xfId="0" applyNumberFormat="1" applyFont="1" applyBorder="1" applyAlignment="1">
      <alignment vertical="center" wrapText="1"/>
    </xf>
    <xf numFmtId="3" fontId="23" fillId="0" borderId="10" xfId="0" applyNumberFormat="1" applyFont="1" applyBorder="1" applyAlignment="1">
      <alignment horizontal="right" vertical="center"/>
    </xf>
    <xf numFmtId="0" fontId="22" fillId="0" borderId="17" xfId="0" applyFont="1" applyBorder="1" applyAlignment="1">
      <alignment horizontal="center" vertical="center"/>
    </xf>
    <xf numFmtId="0" fontId="22" fillId="0" borderId="15" xfId="0" applyFont="1" applyBorder="1" applyAlignment="1">
      <alignment horizontal="center" vertical="center"/>
    </xf>
    <xf numFmtId="180" fontId="22" fillId="0" borderId="16" xfId="0" applyNumberFormat="1" applyFont="1" applyBorder="1" applyAlignment="1">
      <alignment horizontal="center" vertical="center"/>
    </xf>
    <xf numFmtId="180" fontId="22" fillId="0" borderId="24" xfId="0" applyNumberFormat="1" applyFont="1" applyBorder="1" applyAlignment="1">
      <alignment horizontal="center" vertical="center"/>
    </xf>
    <xf numFmtId="180" fontId="22" fillId="0" borderId="23" xfId="0" applyNumberFormat="1" applyFont="1" applyBorder="1" applyAlignment="1">
      <alignment horizontal="center" vertical="center"/>
    </xf>
    <xf numFmtId="180" fontId="5" fillId="0" borderId="17" xfId="0" applyNumberFormat="1" applyFont="1" applyBorder="1" applyAlignment="1">
      <alignment horizontal="center" vertical="center" wrapText="1"/>
    </xf>
    <xf numFmtId="180" fontId="5" fillId="0" borderId="15" xfId="0" applyNumberFormat="1" applyFont="1" applyBorder="1" applyAlignment="1">
      <alignment horizontal="center" vertical="center" wrapText="1"/>
    </xf>
    <xf numFmtId="180" fontId="5" fillId="0" borderId="27" xfId="0" applyNumberFormat="1" applyFont="1" applyBorder="1" applyAlignment="1">
      <alignment horizontal="center" vertical="center" wrapText="1"/>
    </xf>
    <xf numFmtId="180" fontId="5" fillId="0" borderId="22" xfId="0" applyNumberFormat="1" applyFont="1" applyBorder="1" applyAlignment="1">
      <alignment horizontal="center" vertical="center" wrapText="1"/>
    </xf>
    <xf numFmtId="180" fontId="5" fillId="0" borderId="17" xfId="0" applyNumberFormat="1" applyFont="1" applyBorder="1" applyAlignment="1">
      <alignment horizontal="center" vertical="center" wrapText="1"/>
    </xf>
    <xf numFmtId="180" fontId="5" fillId="0" borderId="15" xfId="0" applyNumberFormat="1" applyFont="1" applyBorder="1" applyAlignment="1">
      <alignment horizontal="center" vertical="center" wrapText="1"/>
    </xf>
    <xf numFmtId="0" fontId="5" fillId="0" borderId="22" xfId="0" applyFont="1" applyBorder="1" applyAlignment="1">
      <alignment horizontal="center" vertical="center" wrapText="1"/>
    </xf>
    <xf numFmtId="0" fontId="5" fillId="0" borderId="15" xfId="0" applyFont="1" applyBorder="1" applyAlignment="1">
      <alignment horizontal="center" vertical="center" wrapText="1"/>
    </xf>
    <xf numFmtId="180" fontId="5" fillId="0" borderId="25" xfId="0" applyNumberFormat="1" applyFont="1" applyBorder="1" applyAlignment="1">
      <alignment horizontal="center" vertical="center" wrapText="1"/>
    </xf>
    <xf numFmtId="0" fontId="5" fillId="0" borderId="14" xfId="0" applyFont="1" applyBorder="1" applyAlignment="1">
      <alignment horizontal="center" vertical="center" wrapText="1"/>
    </xf>
    <xf numFmtId="180" fontId="5" fillId="0" borderId="10" xfId="0" applyNumberFormat="1" applyFont="1" applyBorder="1" applyAlignment="1">
      <alignment horizontal="right" vertical="top" wrapText="1"/>
    </xf>
    <xf numFmtId="180" fontId="5" fillId="0" borderId="16" xfId="0" applyNumberFormat="1" applyFont="1" applyBorder="1" applyAlignment="1">
      <alignment horizontal="center" vertical="center" wrapText="1"/>
    </xf>
    <xf numFmtId="180" fontId="5" fillId="0" borderId="24" xfId="0" applyNumberFormat="1" applyFont="1" applyBorder="1" applyAlignment="1">
      <alignment horizontal="center" vertical="center" wrapText="1"/>
    </xf>
    <xf numFmtId="180" fontId="5" fillId="0" borderId="23" xfId="0" applyNumberFormat="1" applyFont="1" applyBorder="1" applyAlignment="1">
      <alignment horizontal="center" vertical="center" wrapText="1"/>
    </xf>
    <xf numFmtId="180" fontId="5" fillId="0" borderId="13" xfId="0" applyNumberFormat="1" applyFont="1" applyBorder="1" applyAlignment="1">
      <alignment horizontal="center" vertical="center" wrapText="1"/>
    </xf>
    <xf numFmtId="181" fontId="5" fillId="0" borderId="11" xfId="0" applyNumberFormat="1" applyFont="1" applyBorder="1" applyAlignment="1">
      <alignment horizontal="distributed" vertical="center" wrapText="1"/>
    </xf>
    <xf numFmtId="181" fontId="5" fillId="0" borderId="17" xfId="0" applyNumberFormat="1" applyFont="1" applyBorder="1" applyAlignment="1">
      <alignment horizontal="distributed" vertical="center" wrapText="1"/>
    </xf>
    <xf numFmtId="181" fontId="5" fillId="0" borderId="15" xfId="0" applyNumberFormat="1" applyFont="1" applyBorder="1" applyAlignment="1">
      <alignment horizontal="distributed" vertical="center" wrapText="1"/>
    </xf>
    <xf numFmtId="3" fontId="17" fillId="0" borderId="0" xfId="0" applyNumberFormat="1" applyFont="1" applyBorder="1" applyAlignment="1">
      <alignment horizontal="right" vertical="top" wrapText="1"/>
    </xf>
    <xf numFmtId="3" fontId="17" fillId="0" borderId="0" xfId="0" applyNumberFormat="1" applyFont="1" applyBorder="1" applyAlignment="1">
      <alignment horizontal="left" vertical="top" wrapText="1"/>
    </xf>
    <xf numFmtId="180" fontId="18" fillId="0" borderId="0" xfId="0" applyNumberFormat="1" applyFont="1" applyBorder="1" applyAlignment="1">
      <alignment horizontal="right" vertical="top" wrapText="1"/>
    </xf>
    <xf numFmtId="180" fontId="18" fillId="0" borderId="0" xfId="0" applyNumberFormat="1" applyFont="1" applyBorder="1" applyAlignment="1">
      <alignment horizontal="left" vertical="top" wrapText="1"/>
    </xf>
    <xf numFmtId="180" fontId="5" fillId="0" borderId="0" xfId="0" applyNumberFormat="1" applyFont="1" applyBorder="1" applyAlignment="1">
      <alignment horizontal="center" wrapText="1"/>
    </xf>
    <xf numFmtId="180" fontId="5" fillId="0" borderId="0" xfId="0" applyNumberFormat="1" applyFont="1" applyBorder="1" applyAlignment="1">
      <alignment horizontal="right" vertical="top" wrapText="1"/>
    </xf>
    <xf numFmtId="180" fontId="5" fillId="0" borderId="0" xfId="0" applyNumberFormat="1" applyFont="1" applyBorder="1" applyAlignment="1">
      <alignment horizontal="left" vertical="top" wrapText="1"/>
    </xf>
    <xf numFmtId="0" fontId="20" fillId="0" borderId="25" xfId="0" applyFont="1" applyBorder="1" applyAlignment="1">
      <alignment horizontal="center" vertical="center" wrapText="1"/>
    </xf>
    <xf numFmtId="0" fontId="0" fillId="0" borderId="14" xfId="0" applyBorder="1" applyAlignment="1">
      <alignment horizontal="center" vertical="center" wrapText="1"/>
    </xf>
    <xf numFmtId="3" fontId="20" fillId="0" borderId="11" xfId="0" applyNumberFormat="1" applyFont="1" applyBorder="1" applyAlignment="1">
      <alignment horizontal="center" vertical="center" wrapText="1"/>
    </xf>
    <xf numFmtId="180" fontId="21" fillId="0" borderId="17" xfId="0" applyNumberFormat="1" applyFont="1" applyBorder="1" applyAlignment="1">
      <alignment horizontal="distributed" vertical="center" wrapText="1"/>
    </xf>
    <xf numFmtId="0" fontId="21" fillId="0" borderId="15" xfId="0" applyFont="1" applyBorder="1" applyAlignment="1">
      <alignment horizontal="distributed" vertical="center" wrapText="1"/>
    </xf>
    <xf numFmtId="0" fontId="21" fillId="0" borderId="17" xfId="0" applyFont="1" applyBorder="1" applyAlignment="1">
      <alignment horizontal="distributed" vertical="center" wrapText="1"/>
    </xf>
    <xf numFmtId="0" fontId="21" fillId="0" borderId="11" xfId="0" applyFont="1" applyBorder="1" applyAlignment="1">
      <alignment horizontal="distributed" vertical="center" wrapText="1"/>
    </xf>
    <xf numFmtId="0" fontId="21" fillId="0" borderId="17" xfId="0" applyNumberFormat="1" applyFont="1" applyBorder="1" applyAlignment="1">
      <alignment horizontal="distributed" vertical="center" wrapText="1"/>
    </xf>
    <xf numFmtId="0" fontId="21" fillId="0" borderId="15" xfId="0" applyNumberFormat="1" applyFont="1" applyBorder="1" applyAlignment="1">
      <alignment horizontal="distributed" vertical="center" wrapText="1"/>
    </xf>
    <xf numFmtId="0" fontId="21" fillId="0" borderId="16" xfId="0" applyNumberFormat="1" applyFont="1" applyBorder="1" applyAlignment="1">
      <alignment horizontal="distributed" vertical="center" wrapText="1"/>
    </xf>
    <xf numFmtId="0" fontId="21" fillId="0" borderId="23" xfId="0" applyNumberFormat="1" applyFont="1" applyBorder="1" applyAlignment="1">
      <alignment horizontal="distributed" vertical="center" wrapText="1"/>
    </xf>
    <xf numFmtId="0" fontId="5" fillId="0" borderId="11" xfId="0" applyNumberFormat="1" applyFont="1" applyBorder="1" applyAlignment="1">
      <alignment horizontal="distributed" vertical="center" wrapText="1"/>
    </xf>
    <xf numFmtId="3" fontId="18" fillId="0" borderId="0" xfId="0" applyNumberFormat="1" applyFont="1" applyBorder="1" applyAlignment="1">
      <alignment horizontal="right" vertical="top" wrapText="1"/>
    </xf>
    <xf numFmtId="3" fontId="5" fillId="0" borderId="10" xfId="0" applyNumberFormat="1" applyFont="1" applyBorder="1" applyAlignment="1">
      <alignment horizontal="right" vertical="top" wrapText="1"/>
    </xf>
    <xf numFmtId="180" fontId="0" fillId="0" borderId="13" xfId="0" applyNumberFormat="1" applyBorder="1" applyAlignment="1">
      <alignment horizontal="left" vertical="top" wrapText="1"/>
    </xf>
    <xf numFmtId="180" fontId="21" fillId="0" borderId="13" xfId="0" applyNumberFormat="1" applyFont="1" applyBorder="1" applyAlignment="1">
      <alignment horizontal="left" vertical="top" wrapText="1"/>
    </xf>
    <xf numFmtId="0" fontId="21" fillId="0" borderId="11" xfId="0" applyNumberFormat="1" applyFont="1" applyBorder="1" applyAlignment="1">
      <alignment horizontal="distributed" vertical="center" wrapText="1"/>
    </xf>
    <xf numFmtId="0" fontId="0" fillId="0" borderId="24" xfId="0" applyBorder="1" applyAlignment="1">
      <alignment horizontal="distributed" vertical="center" wrapText="1"/>
    </xf>
    <xf numFmtId="0" fontId="0" fillId="0" borderId="23" xfId="0" applyBorder="1" applyAlignment="1">
      <alignment horizontal="distributed" vertical="center" wrapText="1"/>
    </xf>
    <xf numFmtId="49" fontId="19" fillId="0" borderId="11" xfId="0"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3" fontId="19" fillId="0" borderId="11" xfId="0" applyNumberFormat="1" applyFont="1" applyBorder="1" applyAlignment="1">
      <alignment horizontal="left" vertical="center" wrapText="1"/>
    </xf>
    <xf numFmtId="3" fontId="0" fillId="0" borderId="11" xfId="0" applyNumberFormat="1" applyBorder="1" applyAlignment="1">
      <alignment horizontal="left" vertical="center" wrapText="1"/>
    </xf>
    <xf numFmtId="0" fontId="0" fillId="0" borderId="0" xfId="0" applyAlignment="1">
      <alignment horizontal="right" vertical="top" wrapText="1"/>
    </xf>
    <xf numFmtId="0" fontId="0" fillId="0" borderId="0" xfId="0" applyAlignment="1">
      <alignment vertical="top" wrapText="1"/>
    </xf>
    <xf numFmtId="3" fontId="18" fillId="0" borderId="0" xfId="0" applyNumberFormat="1" applyFont="1" applyBorder="1" applyAlignment="1">
      <alignment horizontal="left" vertical="top" wrapText="1"/>
    </xf>
    <xf numFmtId="3" fontId="5" fillId="0" borderId="0" xfId="0" applyNumberFormat="1" applyFont="1" applyBorder="1" applyAlignment="1">
      <alignment horizontal="right" vertical="top" wrapText="1"/>
    </xf>
    <xf numFmtId="3" fontId="5" fillId="0" borderId="0" xfId="0" applyNumberFormat="1" applyFont="1" applyBorder="1" applyAlignment="1">
      <alignment horizontal="left" vertical="top" wrapText="1"/>
    </xf>
    <xf numFmtId="0" fontId="5" fillId="0" borderId="10" xfId="0" applyFont="1" applyBorder="1" applyAlignment="1">
      <alignment horizontal="right" vertical="top"/>
    </xf>
    <xf numFmtId="49" fontId="0" fillId="0" borderId="17" xfId="0" applyNumberFormat="1" applyBorder="1" applyAlignment="1">
      <alignment horizontal="distributed" vertical="center" wrapText="1"/>
    </xf>
    <xf numFmtId="49" fontId="0" fillId="0" borderId="15" xfId="0" applyNumberFormat="1" applyBorder="1" applyAlignment="1">
      <alignment horizontal="distributed" vertical="center" wrapText="1"/>
    </xf>
    <xf numFmtId="3" fontId="0" fillId="0" borderId="16" xfId="0" applyNumberFormat="1" applyBorder="1" applyAlignment="1">
      <alignment horizontal="distributed" vertical="center" wrapText="1"/>
    </xf>
    <xf numFmtId="3" fontId="0" fillId="0" borderId="24" xfId="0" applyNumberFormat="1" applyBorder="1" applyAlignment="1">
      <alignment horizontal="distributed" vertical="center" wrapText="1"/>
    </xf>
    <xf numFmtId="3" fontId="0" fillId="0" borderId="11" xfId="0" applyNumberFormat="1" applyBorder="1" applyAlignment="1">
      <alignment horizontal="distributed" vertical="center" wrapText="1"/>
    </xf>
    <xf numFmtId="3" fontId="0" fillId="0" borderId="17" xfId="0" applyNumberFormat="1" applyBorder="1" applyAlignment="1">
      <alignment horizontal="distributed" vertical="center" wrapText="1"/>
    </xf>
    <xf numFmtId="0" fontId="0" fillId="0" borderId="15" xfId="0" applyBorder="1" applyAlignment="1">
      <alignment horizontal="distributed" vertical="center" wrapText="1"/>
    </xf>
    <xf numFmtId="0" fontId="0" fillId="0" borderId="11" xfId="0" applyBorder="1" applyAlignment="1">
      <alignment horizontal="distributed" vertical="center"/>
    </xf>
    <xf numFmtId="49" fontId="21" fillId="0" borderId="11" xfId="0" applyNumberFormat="1" applyFont="1" applyBorder="1" applyAlignment="1">
      <alignment horizontal="center" vertical="distributed" wrapText="1"/>
    </xf>
    <xf numFmtId="49" fontId="21" fillId="0" borderId="17" xfId="0" applyNumberFormat="1" applyFont="1" applyBorder="1" applyAlignment="1">
      <alignment horizontal="center" vertical="distributed" textRotation="255" wrapText="1"/>
    </xf>
    <xf numFmtId="49" fontId="21" fillId="0" borderId="15" xfId="0" applyNumberFormat="1" applyFont="1" applyBorder="1" applyAlignment="1">
      <alignment horizontal="center" vertical="distributed" textRotation="255" wrapText="1"/>
    </xf>
    <xf numFmtId="49" fontId="21" fillId="0" borderId="11" xfId="0" applyNumberFormat="1" applyFont="1" applyBorder="1" applyAlignment="1">
      <alignment horizontal="center" vertical="center" wrapText="1"/>
    </xf>
    <xf numFmtId="49" fontId="20" fillId="0" borderId="10" xfId="0" applyNumberFormat="1" applyFont="1" applyBorder="1" applyAlignment="1">
      <alignment horizontal="right" vertical="center" wrapText="1"/>
    </xf>
    <xf numFmtId="49" fontId="21" fillId="0" borderId="16" xfId="0" applyNumberFormat="1" applyFont="1" applyBorder="1" applyAlignment="1">
      <alignment horizontal="center" vertical="distributed" wrapText="1"/>
    </xf>
    <xf numFmtId="49" fontId="21" fillId="0" borderId="24" xfId="0" applyNumberFormat="1" applyFont="1" applyBorder="1" applyAlignment="1">
      <alignment horizontal="center" vertical="distributed" wrapText="1"/>
    </xf>
    <xf numFmtId="49" fontId="21" fillId="0" borderId="23" xfId="0" applyNumberFormat="1" applyFont="1" applyBorder="1" applyAlignment="1">
      <alignment horizontal="center" vertical="distributed" wrapText="1"/>
    </xf>
    <xf numFmtId="49" fontId="21" fillId="0" borderId="16" xfId="0" applyNumberFormat="1" applyFont="1" applyBorder="1" applyAlignment="1">
      <alignment horizontal="left" vertical="distributed" wrapText="1"/>
    </xf>
    <xf numFmtId="49" fontId="21" fillId="0" borderId="24" xfId="0" applyNumberFormat="1" applyFont="1" applyBorder="1" applyAlignment="1">
      <alignment horizontal="left" vertical="distributed" wrapText="1"/>
    </xf>
    <xf numFmtId="49" fontId="21" fillId="0" borderId="23" xfId="0" applyNumberFormat="1" applyFont="1" applyBorder="1" applyAlignment="1">
      <alignment horizontal="left" vertical="distributed" wrapText="1"/>
    </xf>
    <xf numFmtId="49" fontId="21" fillId="0" borderId="11" xfId="0" applyNumberFormat="1" applyFont="1" applyBorder="1" applyAlignment="1">
      <alignment horizontal="center" vertical="distributed" textRotation="255" wrapText="1"/>
    </xf>
    <xf numFmtId="49" fontId="21" fillId="0" borderId="13" xfId="0" applyNumberFormat="1" applyFont="1" applyBorder="1" applyAlignment="1">
      <alignment horizontal="left" textRotation="255" wrapText="1"/>
    </xf>
    <xf numFmtId="49" fontId="21" fillId="0" borderId="15" xfId="0" applyNumberFormat="1" applyFont="1" applyBorder="1" applyAlignment="1">
      <alignment horizontal="left" textRotation="255" wrapText="1"/>
    </xf>
    <xf numFmtId="49" fontId="21" fillId="0" borderId="15" xfId="0" applyNumberFormat="1" applyFont="1" applyBorder="1" applyAlignment="1">
      <alignment horizontal="center" vertical="distributed" wrapText="1"/>
    </xf>
    <xf numFmtId="49" fontId="17" fillId="0" borderId="0" xfId="0" applyNumberFormat="1" applyFont="1" applyBorder="1" applyAlignment="1">
      <alignment horizontal="right" vertical="top" wrapText="1"/>
    </xf>
    <xf numFmtId="49" fontId="27" fillId="0" borderId="0" xfId="0" applyNumberFormat="1" applyFont="1" applyBorder="1" applyAlignment="1">
      <alignment horizontal="right" vertical="top" wrapText="1"/>
    </xf>
    <xf numFmtId="49" fontId="17" fillId="0" borderId="0" xfId="0" applyNumberFormat="1" applyFont="1" applyBorder="1" applyAlignment="1">
      <alignment horizontal="left" vertical="top" wrapText="1"/>
    </xf>
    <xf numFmtId="49" fontId="27" fillId="0" borderId="0" xfId="0" applyNumberFormat="1" applyFont="1" applyBorder="1" applyAlignment="1">
      <alignment horizontal="left" vertical="top" wrapText="1"/>
    </xf>
    <xf numFmtId="49" fontId="18" fillId="0" borderId="0" xfId="0" applyNumberFormat="1" applyFont="1" applyBorder="1" applyAlignment="1">
      <alignment horizontal="right" vertical="top" wrapText="1"/>
    </xf>
    <xf numFmtId="49" fontId="11" fillId="0" borderId="0" xfId="0" applyNumberFormat="1" applyFont="1" applyBorder="1" applyAlignment="1">
      <alignment horizontal="right" vertical="top" wrapText="1"/>
    </xf>
    <xf numFmtId="49" fontId="18" fillId="0" borderId="0" xfId="0" applyNumberFormat="1" applyFont="1" applyBorder="1" applyAlignment="1">
      <alignment horizontal="left" vertical="top" wrapText="1"/>
    </xf>
    <xf numFmtId="49" fontId="11" fillId="0" borderId="0" xfId="0" applyNumberFormat="1" applyFont="1" applyBorder="1" applyAlignment="1">
      <alignment horizontal="left" vertical="top" wrapText="1"/>
    </xf>
    <xf numFmtId="49" fontId="5" fillId="0" borderId="10" xfId="0" applyNumberFormat="1" applyFont="1" applyBorder="1" applyAlignment="1">
      <alignment horizontal="right" vertical="center" wrapText="1"/>
    </xf>
    <xf numFmtId="49" fontId="5" fillId="0" borderId="10" xfId="0" applyNumberFormat="1" applyFont="1" applyBorder="1" applyAlignment="1">
      <alignment horizontal="left" vertical="center" wrapText="1"/>
    </xf>
    <xf numFmtId="180" fontId="21" fillId="0" borderId="17" xfId="0" applyNumberFormat="1" applyFont="1" applyBorder="1" applyAlignment="1">
      <alignment horizontal="center" vertical="center" wrapText="1"/>
    </xf>
    <xf numFmtId="0" fontId="21" fillId="0" borderId="15" xfId="0" applyFont="1" applyBorder="1" applyAlignment="1">
      <alignment horizontal="center" vertical="center" wrapText="1"/>
    </xf>
    <xf numFmtId="3" fontId="21" fillId="0" borderId="17" xfId="0" applyNumberFormat="1" applyFont="1" applyBorder="1" applyAlignment="1">
      <alignment horizontal="center" vertical="center" wrapText="1"/>
    </xf>
    <xf numFmtId="3" fontId="21" fillId="0" borderId="15" xfId="0" applyNumberFormat="1" applyFont="1" applyBorder="1" applyAlignment="1">
      <alignment horizontal="center" vertical="center" wrapText="1"/>
    </xf>
    <xf numFmtId="0" fontId="0" fillId="0" borderId="14" xfId="0" applyBorder="1" applyAlignment="1">
      <alignment horizontal="left" vertical="top" wrapText="1" indent="3"/>
    </xf>
    <xf numFmtId="0" fontId="0" fillId="0" borderId="10" xfId="0" applyFont="1" applyBorder="1" applyAlignment="1">
      <alignment horizontal="left" vertical="top" wrapText="1" indent="3"/>
    </xf>
    <xf numFmtId="0" fontId="0" fillId="0" borderId="22" xfId="0" applyFont="1" applyBorder="1" applyAlignment="1">
      <alignment horizontal="left" vertical="top" wrapText="1" indent="3"/>
    </xf>
    <xf numFmtId="0" fontId="0" fillId="0" borderId="12" xfId="0" applyBorder="1" applyAlignment="1">
      <alignment horizontal="left" vertical="top" wrapText="1" indent="2"/>
    </xf>
    <xf numFmtId="0" fontId="0" fillId="0" borderId="0" xfId="0" applyFont="1" applyBorder="1" applyAlignment="1">
      <alignment horizontal="left" vertical="top" wrapText="1" indent="2"/>
    </xf>
    <xf numFmtId="0" fontId="0" fillId="0" borderId="21" xfId="0" applyFont="1" applyBorder="1" applyAlignment="1">
      <alignment horizontal="left" vertical="top" wrapText="1" indent="2"/>
    </xf>
    <xf numFmtId="0" fontId="0" fillId="0" borderId="12" xfId="0" applyBorder="1" applyAlignment="1">
      <alignment horizontal="left" vertical="top" wrapText="1" indent="3"/>
    </xf>
    <xf numFmtId="0" fontId="0" fillId="0" borderId="0" xfId="0" applyFont="1" applyBorder="1" applyAlignment="1">
      <alignment horizontal="left" vertical="top" wrapText="1" indent="3"/>
    </xf>
    <xf numFmtId="0" fontId="0" fillId="0" borderId="21" xfId="0" applyFont="1" applyBorder="1" applyAlignment="1">
      <alignment horizontal="left" vertical="top" wrapText="1" indent="3"/>
    </xf>
    <xf numFmtId="0" fontId="21" fillId="0" borderId="11" xfId="0" applyFont="1" applyBorder="1" applyAlignment="1">
      <alignment horizontal="distributed" vertical="center" wrapText="1" indent="2"/>
    </xf>
    <xf numFmtId="0" fontId="0" fillId="0" borderId="12" xfId="0" applyFont="1" applyBorder="1" applyAlignment="1">
      <alignment horizontal="left" vertical="top" wrapText="1" indent="2"/>
    </xf>
    <xf numFmtId="180" fontId="10" fillId="0" borderId="17" xfId="34" applyNumberFormat="1" applyFont="1" applyBorder="1" applyAlignment="1">
      <alignment horizontal="right" vertical="center"/>
      <protection/>
    </xf>
    <xf numFmtId="180" fontId="10" fillId="0" borderId="15" xfId="34" applyNumberFormat="1" applyFont="1" applyBorder="1" applyAlignment="1">
      <alignment horizontal="right" vertical="center"/>
      <protection/>
    </xf>
    <xf numFmtId="180" fontId="10" fillId="0" borderId="17" xfId="34" applyNumberFormat="1" applyFont="1" applyBorder="1" applyAlignment="1">
      <alignment vertical="center"/>
      <protection/>
    </xf>
    <xf numFmtId="180" fontId="10" fillId="0" borderId="15" xfId="34" applyNumberFormat="1" applyFont="1" applyBorder="1" applyAlignment="1">
      <alignment vertical="center"/>
      <protection/>
    </xf>
    <xf numFmtId="0" fontId="10" fillId="0" borderId="17" xfId="34" applyFont="1" applyBorder="1" applyAlignment="1">
      <alignment horizontal="distributed" vertical="center" wrapText="1"/>
      <protection/>
    </xf>
    <xf numFmtId="0" fontId="10" fillId="0" borderId="15" xfId="34" applyFont="1" applyBorder="1" applyAlignment="1">
      <alignment horizontal="distributed" vertical="center" wrapText="1"/>
      <protection/>
    </xf>
    <xf numFmtId="49" fontId="10" fillId="0" borderId="11" xfId="34" applyNumberFormat="1" applyFont="1" applyBorder="1" applyAlignment="1">
      <alignment horizontal="distributed" vertical="center" wrapText="1"/>
      <protection/>
    </xf>
    <xf numFmtId="0" fontId="29" fillId="0" borderId="15" xfId="34" applyFont="1" applyBorder="1" applyAlignment="1">
      <alignment vertical="center"/>
      <protection/>
    </xf>
    <xf numFmtId="0" fontId="9" fillId="0" borderId="0" xfId="0" applyFont="1" applyAlignment="1">
      <alignment horizontal="left"/>
    </xf>
    <xf numFmtId="0" fontId="11" fillId="0" borderId="0" xfId="0" applyFont="1" applyAlignment="1">
      <alignment/>
    </xf>
    <xf numFmtId="0" fontId="13" fillId="0" borderId="0" xfId="0" applyFont="1" applyAlignment="1">
      <alignment horizontal="left" vertical="top" wrapText="1"/>
    </xf>
    <xf numFmtId="0" fontId="3" fillId="0" borderId="0" xfId="0" applyFont="1" applyAlignment="1">
      <alignment horizontal="left" vertical="top"/>
    </xf>
    <xf numFmtId="0" fontId="48" fillId="0" borderId="0" xfId="0" applyFont="1" applyAlignment="1">
      <alignment horizontal="center" vertical="center"/>
    </xf>
    <xf numFmtId="0" fontId="0" fillId="0" borderId="0" xfId="0" applyAlignment="1">
      <alignment vertical="center"/>
    </xf>
    <xf numFmtId="0" fontId="49" fillId="0" borderId="0" xfId="0" applyFont="1" applyAlignment="1">
      <alignment horizontal="center" vertical="center"/>
    </xf>
    <xf numFmtId="0" fontId="10" fillId="0" borderId="0" xfId="0" applyFont="1" applyAlignment="1">
      <alignment vertical="center"/>
    </xf>
    <xf numFmtId="0" fontId="10" fillId="0" borderId="0" xfId="0" applyFont="1" applyBorder="1" applyAlignment="1">
      <alignment vertical="center"/>
    </xf>
    <xf numFmtId="0" fontId="5" fillId="0" borderId="0" xfId="0" applyFont="1" applyBorder="1" applyAlignment="1">
      <alignment horizontal="left" vertical="center"/>
    </xf>
    <xf numFmtId="0" fontId="5" fillId="0" borderId="28" xfId="0" applyFont="1" applyBorder="1" applyAlignment="1">
      <alignment horizontal="center" vertical="center" wrapText="1"/>
    </xf>
    <xf numFmtId="0" fontId="0" fillId="0" borderId="28" xfId="0" applyBorder="1" applyAlignment="1">
      <alignment vertical="center"/>
    </xf>
    <xf numFmtId="0" fontId="5" fillId="0" borderId="28" xfId="0" applyFont="1" applyBorder="1" applyAlignment="1">
      <alignment horizontal="center" vertical="center" wrapText="1"/>
    </xf>
    <xf numFmtId="0" fontId="50" fillId="0" borderId="28" xfId="0" applyFont="1" applyBorder="1" applyAlignment="1">
      <alignment horizontal="justify" vertical="top" wrapText="1"/>
    </xf>
    <xf numFmtId="0" fontId="5" fillId="0" borderId="28" xfId="0" applyFont="1" applyBorder="1" applyAlignment="1">
      <alignment horizontal="justify" vertical="top" wrapText="1"/>
    </xf>
    <xf numFmtId="0" fontId="5" fillId="0" borderId="28" xfId="0" applyFont="1" applyBorder="1" applyAlignment="1">
      <alignment horizontal="right" vertical="top" wrapText="1"/>
    </xf>
    <xf numFmtId="0" fontId="5" fillId="0" borderId="28" xfId="0" applyFont="1" applyBorder="1" applyAlignment="1">
      <alignment horizontal="left" vertical="top" wrapText="1"/>
    </xf>
    <xf numFmtId="0" fontId="5" fillId="0" borderId="28" xfId="0" applyFont="1" applyFill="1" applyBorder="1" applyAlignment="1">
      <alignment horizontal="justify" vertical="top" wrapText="1"/>
    </xf>
    <xf numFmtId="41" fontId="5" fillId="0" borderId="28" xfId="0" applyNumberFormat="1" applyFont="1" applyFill="1" applyBorder="1" applyAlignment="1">
      <alignment horizontal="justify" vertical="top" wrapText="1"/>
    </xf>
    <xf numFmtId="10" fontId="5" fillId="0" borderId="28" xfId="0" applyNumberFormat="1" applyFont="1" applyFill="1" applyBorder="1" applyAlignment="1">
      <alignment horizontal="right" vertical="top" wrapText="1"/>
    </xf>
    <xf numFmtId="0" fontId="5" fillId="0" borderId="28" xfId="0" applyFont="1" applyFill="1" applyBorder="1" applyAlignment="1">
      <alignment horizontal="center" vertical="top" wrapText="1"/>
    </xf>
    <xf numFmtId="41" fontId="5" fillId="0" borderId="28" xfId="0" applyNumberFormat="1" applyFont="1" applyBorder="1" applyAlignment="1">
      <alignment horizontal="justify"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31" xfId="0" applyFont="1" applyBorder="1" applyAlignment="1">
      <alignment horizontal="left" vertical="top" wrapText="1"/>
    </xf>
    <xf numFmtId="10" fontId="5" fillId="0" borderId="28" xfId="0" applyNumberFormat="1" applyFont="1" applyBorder="1" applyAlignment="1">
      <alignment horizontal="right" vertical="top" wrapText="1"/>
    </xf>
    <xf numFmtId="0" fontId="5" fillId="0" borderId="28" xfId="0" applyFont="1" applyBorder="1" applyAlignment="1">
      <alignment horizontal="center" vertical="top" wrapText="1"/>
    </xf>
    <xf numFmtId="0" fontId="50" fillId="0" borderId="28" xfId="0" applyFont="1" applyBorder="1" applyAlignment="1">
      <alignment horizontal="center" vertical="top" wrapText="1"/>
    </xf>
    <xf numFmtId="41" fontId="50" fillId="0" borderId="28" xfId="0" applyNumberFormat="1" applyFont="1" applyBorder="1" applyAlignment="1">
      <alignment horizontal="justify" vertical="top" wrapText="1"/>
    </xf>
    <xf numFmtId="10" fontId="50" fillId="0" borderId="28" xfId="0" applyNumberFormat="1" applyFont="1" applyBorder="1" applyAlignment="1">
      <alignment horizontal="right" vertical="top" wrapText="1"/>
    </xf>
    <xf numFmtId="0" fontId="50" fillId="0" borderId="28" xfId="0" applyFont="1" applyBorder="1" applyAlignment="1">
      <alignment horizontal="center" vertical="top" wrapText="1"/>
    </xf>
    <xf numFmtId="0" fontId="51" fillId="0" borderId="0" xfId="0" applyFont="1" applyAlignment="1">
      <alignment vertical="center"/>
    </xf>
    <xf numFmtId="0" fontId="5" fillId="0" borderId="32" xfId="0" applyFont="1" applyBorder="1" applyAlignment="1">
      <alignment horizontal="left" vertical="center"/>
    </xf>
    <xf numFmtId="0" fontId="5" fillId="0" borderId="33" xfId="0" applyFont="1" applyBorder="1" applyAlignment="1">
      <alignment horizontal="center" vertical="center" wrapText="1"/>
    </xf>
    <xf numFmtId="0" fontId="25" fillId="0" borderId="33"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4" xfId="0" applyFont="1" applyBorder="1" applyAlignment="1">
      <alignment horizontal="center" vertical="center" wrapText="1"/>
    </xf>
    <xf numFmtId="0" fontId="2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0" fillId="0" borderId="34" xfId="0" applyFont="1" applyBorder="1" applyAlignment="1">
      <alignment horizontal="justify" vertical="top" wrapText="1"/>
    </xf>
    <xf numFmtId="0" fontId="5" fillId="0" borderId="35" xfId="0" applyFont="1" applyBorder="1" applyAlignment="1">
      <alignment horizontal="justify" vertical="top" wrapText="1"/>
    </xf>
    <xf numFmtId="0" fontId="5" fillId="0" borderId="29" xfId="0" applyFont="1" applyBorder="1" applyAlignment="1">
      <alignment horizontal="center" vertical="top" wrapText="1"/>
    </xf>
    <xf numFmtId="0" fontId="5" fillId="0" borderId="30" xfId="0" applyFont="1" applyBorder="1" applyAlignment="1">
      <alignment horizontal="center" vertical="top" wrapText="1"/>
    </xf>
    <xf numFmtId="0" fontId="5" fillId="0" borderId="31" xfId="0" applyFont="1" applyBorder="1" applyAlignment="1">
      <alignment horizontal="center" vertical="top" wrapText="1"/>
    </xf>
    <xf numFmtId="0" fontId="5" fillId="0" borderId="34" xfId="0" applyFont="1" applyBorder="1" applyAlignment="1">
      <alignment horizontal="justify" vertical="top" wrapText="1"/>
    </xf>
    <xf numFmtId="183" fontId="5" fillId="0" borderId="35" xfId="0" applyNumberFormat="1" applyFont="1" applyBorder="1" applyAlignment="1">
      <alignment horizontal="justify" vertical="top" wrapText="1"/>
    </xf>
    <xf numFmtId="10" fontId="5" fillId="0" borderId="35" xfId="0" applyNumberFormat="1" applyFont="1" applyBorder="1" applyAlignment="1">
      <alignment horizontal="right" vertical="top" wrapText="1"/>
    </xf>
    <xf numFmtId="0" fontId="5" fillId="0" borderId="29" xfId="0" applyFont="1" applyFill="1" applyBorder="1" applyAlignment="1">
      <alignment horizontal="left" vertical="top" wrapText="1"/>
    </xf>
    <xf numFmtId="0" fontId="5" fillId="0" borderId="30" xfId="0" applyFont="1" applyFill="1" applyBorder="1" applyAlignment="1">
      <alignment horizontal="left" vertical="top" wrapText="1"/>
    </xf>
    <xf numFmtId="0" fontId="5" fillId="0" borderId="31" xfId="0" applyFont="1" applyFill="1" applyBorder="1" applyAlignment="1">
      <alignment horizontal="left" vertical="top" wrapText="1"/>
    </xf>
    <xf numFmtId="183" fontId="50" fillId="0" borderId="35" xfId="0" applyNumberFormat="1" applyFont="1" applyBorder="1" applyAlignment="1">
      <alignment horizontal="justify" vertical="top" wrapText="1"/>
    </xf>
    <xf numFmtId="0" fontId="50" fillId="0" borderId="28" xfId="0" applyFont="1" applyBorder="1" applyAlignment="1">
      <alignment horizontal="justify" vertical="center" wrapText="1"/>
    </xf>
    <xf numFmtId="0" fontId="5" fillId="0" borderId="31" xfId="0" applyFont="1" applyBorder="1" applyAlignment="1">
      <alignment horizontal="justify" vertical="top" wrapText="1"/>
    </xf>
    <xf numFmtId="0" fontId="5" fillId="0" borderId="0" xfId="0" applyFont="1" applyBorder="1" applyAlignment="1">
      <alignment horizontal="justify" vertical="top" wrapText="1"/>
    </xf>
    <xf numFmtId="0" fontId="5" fillId="0" borderId="0" xfId="0" applyFont="1" applyBorder="1" applyAlignment="1">
      <alignment horizontal="center" vertical="top" wrapText="1"/>
    </xf>
    <xf numFmtId="0" fontId="5" fillId="0" borderId="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left" vertical="top" wrapText="1" indent="1"/>
    </xf>
    <xf numFmtId="0" fontId="10" fillId="0" borderId="0" xfId="0" applyFont="1" applyBorder="1" applyAlignment="1">
      <alignment horizontal="left" vertical="top" indent="1"/>
    </xf>
    <xf numFmtId="0" fontId="10" fillId="0" borderId="0" xfId="0" applyFont="1" applyAlignment="1">
      <alignment horizontal="left" vertical="center"/>
    </xf>
    <xf numFmtId="0" fontId="10" fillId="0" borderId="0" xfId="0" applyFont="1" applyFill="1" applyBorder="1" applyAlignment="1">
      <alignment horizontal="left" vertical="top" wrapText="1" indent="1"/>
    </xf>
    <xf numFmtId="0" fontId="0" fillId="0" borderId="0" xfId="0" applyFill="1" applyAlignment="1">
      <alignment vertical="center"/>
    </xf>
    <xf numFmtId="0" fontId="10" fillId="0" borderId="0" xfId="0" applyFont="1" applyFill="1" applyBorder="1" applyAlignment="1">
      <alignment horizontal="left" vertical="center" wrapText="1" indent="1"/>
    </xf>
    <xf numFmtId="0" fontId="10" fillId="0" borderId="0" xfId="0" applyFont="1" applyAlignment="1">
      <alignment horizontal="left" vertical="center" wrapText="1" indent="2"/>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4" xfId="0" applyFont="1" applyBorder="1" applyAlignment="1">
      <alignment horizontal="left" vertical="center" wrapText="1"/>
    </xf>
    <xf numFmtId="0" fontId="5" fillId="0" borderId="35" xfId="0" applyFont="1" applyBorder="1" applyAlignment="1">
      <alignment vertical="top" wrapText="1"/>
    </xf>
    <xf numFmtId="0" fontId="25" fillId="0" borderId="32" xfId="0" applyFont="1" applyBorder="1" applyAlignment="1">
      <alignment horizontal="left" vertical="top" wrapText="1"/>
    </xf>
    <xf numFmtId="0" fontId="5" fillId="0" borderId="35" xfId="0" applyFont="1" applyBorder="1" applyAlignment="1">
      <alignment horizontal="left" vertical="top" wrapText="1"/>
    </xf>
    <xf numFmtId="0" fontId="5" fillId="0" borderId="33" xfId="0" applyFont="1" applyBorder="1" applyAlignment="1">
      <alignment horizontal="left" vertical="top" wrapText="1"/>
    </xf>
    <xf numFmtId="0" fontId="25" fillId="0" borderId="33" xfId="0" applyFont="1" applyBorder="1" applyAlignment="1">
      <alignment horizontal="left" vertical="top"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4" xfId="0" applyFont="1" applyBorder="1" applyAlignment="1">
      <alignment horizontal="left" vertical="top" wrapText="1"/>
    </xf>
    <xf numFmtId="0" fontId="25" fillId="0" borderId="34" xfId="0" applyFont="1" applyBorder="1" applyAlignment="1">
      <alignment horizontal="left" vertical="top" wrapText="1"/>
    </xf>
    <xf numFmtId="0" fontId="5" fillId="0" borderId="32"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4" xfId="0" applyFont="1" applyBorder="1" applyAlignment="1">
      <alignment horizontal="left" vertical="top" wrapText="1"/>
    </xf>
    <xf numFmtId="0" fontId="21" fillId="0" borderId="0" xfId="0" applyFont="1" applyBorder="1" applyAlignment="1">
      <alignment horizontal="justify" vertical="top" wrapText="1"/>
    </xf>
    <xf numFmtId="0" fontId="0" fillId="0" borderId="0" xfId="0" applyBorder="1" applyAlignment="1">
      <alignment horizontal="left" vertical="center"/>
    </xf>
    <xf numFmtId="0" fontId="5" fillId="0" borderId="28" xfId="0" applyFont="1" applyBorder="1" applyAlignment="1">
      <alignment horizontal="left" vertical="center" wrapText="1"/>
    </xf>
    <xf numFmtId="0" fontId="5" fillId="0" borderId="28" xfId="0" applyFont="1" applyBorder="1" applyAlignment="1">
      <alignment horizontal="left" vertical="top" wrapText="1"/>
    </xf>
    <xf numFmtId="0" fontId="20" fillId="0" borderId="28" xfId="0" applyFont="1" applyBorder="1" applyAlignment="1">
      <alignment horizontal="left" vertical="top" wrapText="1"/>
    </xf>
    <xf numFmtId="0" fontId="20" fillId="0" borderId="29" xfId="0" applyFont="1" applyBorder="1" applyAlignment="1">
      <alignment horizontal="left" vertical="top" wrapText="1"/>
    </xf>
    <xf numFmtId="0" fontId="20" fillId="0" borderId="30" xfId="0" applyFont="1" applyBorder="1" applyAlignment="1">
      <alignment horizontal="left" vertical="top" wrapText="1"/>
    </xf>
    <xf numFmtId="0" fontId="20" fillId="0" borderId="31" xfId="0" applyFont="1" applyBorder="1" applyAlignment="1">
      <alignment horizontal="left" vertical="top" wrapText="1"/>
    </xf>
    <xf numFmtId="0" fontId="0" fillId="0" borderId="28" xfId="0" applyBorder="1" applyAlignment="1">
      <alignment horizontal="left" vertical="center"/>
    </xf>
    <xf numFmtId="0" fontId="21" fillId="0" borderId="28" xfId="0" applyFont="1" applyBorder="1" applyAlignment="1">
      <alignment horizontal="left" vertical="top" wrapText="1"/>
    </xf>
    <xf numFmtId="0" fontId="5" fillId="0" borderId="0" xfId="0" applyFont="1" applyBorder="1" applyAlignment="1">
      <alignment horizontal="left" vertical="center" wrapText="1"/>
    </xf>
    <xf numFmtId="0" fontId="20" fillId="0" borderId="0" xfId="0" applyFont="1" applyBorder="1" applyAlignment="1">
      <alignment horizontal="left" vertical="top" wrapText="1"/>
    </xf>
    <xf numFmtId="0" fontId="25" fillId="0" borderId="28" xfId="0" applyFont="1" applyBorder="1" applyAlignment="1">
      <alignment horizontal="left" vertical="top" wrapText="1"/>
    </xf>
    <xf numFmtId="0" fontId="5" fillId="33" borderId="29" xfId="0" applyFont="1" applyFill="1" applyBorder="1" applyAlignment="1">
      <alignment horizontal="left" vertical="top" wrapText="1"/>
    </xf>
    <xf numFmtId="0" fontId="5" fillId="33" borderId="30" xfId="0" applyFont="1" applyFill="1" applyBorder="1" applyAlignment="1">
      <alignment horizontal="left" vertical="top" wrapText="1"/>
    </xf>
    <xf numFmtId="0" fontId="5" fillId="33" borderId="31" xfId="0" applyFont="1" applyFill="1" applyBorder="1" applyAlignment="1">
      <alignment horizontal="left" vertical="top" wrapText="1"/>
    </xf>
    <xf numFmtId="0" fontId="0" fillId="0" borderId="28" xfId="0" applyBorder="1" applyAlignment="1">
      <alignment horizontal="center" vertical="center"/>
    </xf>
    <xf numFmtId="0" fontId="0" fillId="0" borderId="28" xfId="0" applyFont="1" applyBorder="1" applyAlignment="1">
      <alignment horizontal="justify" vertical="top" wrapText="1"/>
    </xf>
    <xf numFmtId="0" fontId="21" fillId="0" borderId="28" xfId="0" applyFont="1" applyBorder="1" applyAlignment="1">
      <alignment horizontal="justify" vertical="top" wrapText="1"/>
    </xf>
    <xf numFmtId="0" fontId="21" fillId="0" borderId="29" xfId="0" applyFont="1" applyBorder="1" applyAlignment="1">
      <alignment horizontal="left" vertical="top" wrapText="1"/>
    </xf>
    <xf numFmtId="0" fontId="21" fillId="0" borderId="30" xfId="0" applyFont="1" applyBorder="1" applyAlignment="1">
      <alignment horizontal="left" vertical="top" wrapText="1"/>
    </xf>
    <xf numFmtId="0" fontId="21" fillId="0" borderId="31" xfId="0" applyFont="1" applyBorder="1" applyAlignment="1">
      <alignment horizontal="left" vertical="top" wrapText="1"/>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25" fillId="0" borderId="28" xfId="0" applyFont="1" applyBorder="1" applyAlignment="1">
      <alignment horizontal="justify" vertical="top" wrapText="1"/>
    </xf>
    <xf numFmtId="0" fontId="5" fillId="0" borderId="28" xfId="33" applyFont="1" applyBorder="1" applyAlignment="1">
      <alignment horizontal="left" vertical="top" wrapText="1"/>
      <protection/>
    </xf>
    <xf numFmtId="0" fontId="5" fillId="0" borderId="28" xfId="33" applyFont="1" applyBorder="1" applyAlignment="1">
      <alignment horizontal="left" vertical="center" wrapText="1"/>
      <protection/>
    </xf>
    <xf numFmtId="0" fontId="5" fillId="0" borderId="29" xfId="33" applyFont="1" applyBorder="1" applyAlignment="1">
      <alignment horizontal="center" vertical="center" wrapText="1"/>
      <protection/>
    </xf>
    <xf numFmtId="0" fontId="5" fillId="0" borderId="30" xfId="33" applyFont="1" applyBorder="1" applyAlignment="1">
      <alignment horizontal="center" vertical="center" wrapText="1"/>
      <protection/>
    </xf>
    <xf numFmtId="0" fontId="5" fillId="0" borderId="31" xfId="33" applyFont="1" applyBorder="1" applyAlignment="1">
      <alignment horizontal="center" vertical="center" wrapText="1"/>
      <protection/>
    </xf>
    <xf numFmtId="0" fontId="5" fillId="0" borderId="28" xfId="33" applyFont="1" applyBorder="1" applyAlignment="1">
      <alignment horizontal="left" vertical="center" wrapText="1"/>
      <protection/>
    </xf>
    <xf numFmtId="0" fontId="5" fillId="0" borderId="28" xfId="0" applyFont="1" applyFill="1" applyBorder="1" applyAlignment="1">
      <alignment horizontal="justify" vertical="top"/>
    </xf>
    <xf numFmtId="0" fontId="10" fillId="0" borderId="0" xfId="0" applyFont="1" applyAlignment="1">
      <alignment horizontal="left" vertical="center" wrapText="1"/>
    </xf>
    <xf numFmtId="0" fontId="10" fillId="0" borderId="0" xfId="0" applyFont="1" applyAlignment="1">
      <alignment horizontal="left" vertical="top"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9525</xdr:colOff>
      <xdr:row>3</xdr:row>
      <xdr:rowOff>0</xdr:rowOff>
    </xdr:to>
    <xdr:sp>
      <xdr:nvSpPr>
        <xdr:cNvPr id="1" name="Line 3"/>
        <xdr:cNvSpPr>
          <a:spLocks/>
        </xdr:cNvSpPr>
      </xdr:nvSpPr>
      <xdr:spPr>
        <a:xfrm>
          <a:off x="0" y="91440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標楷體"/>
              <a:ea typeface="標楷體"/>
              <a:cs typeface="標楷體"/>
            </a:rPr>
            <a:t/>
          </a:r>
        </a:p>
      </xdr:txBody>
    </xdr:sp>
    <xdr:clientData/>
  </xdr:twoCellAnchor>
  <xdr:twoCellAnchor>
    <xdr:from>
      <xdr:col>0</xdr:col>
      <xdr:colOff>9525</xdr:colOff>
      <xdr:row>3</xdr:row>
      <xdr:rowOff>9525</xdr:rowOff>
    </xdr:from>
    <xdr:to>
      <xdr:col>1</xdr:col>
      <xdr:colOff>0</xdr:colOff>
      <xdr:row>5</xdr:row>
      <xdr:rowOff>1514475</xdr:rowOff>
    </xdr:to>
    <xdr:sp>
      <xdr:nvSpPr>
        <xdr:cNvPr id="2" name="Line 5"/>
        <xdr:cNvSpPr>
          <a:spLocks/>
        </xdr:cNvSpPr>
      </xdr:nvSpPr>
      <xdr:spPr>
        <a:xfrm>
          <a:off x="9525" y="923925"/>
          <a:ext cx="1504950" cy="2028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標楷體"/>
              <a:ea typeface="標楷體"/>
              <a:cs typeface="標楷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30"/>
  <sheetViews>
    <sheetView tabSelected="1" workbookViewId="0" topLeftCell="A1">
      <selection activeCell="B9" sqref="B9"/>
    </sheetView>
  </sheetViews>
  <sheetFormatPr defaultColWidth="9.33203125" defaultRowHeight="11.25"/>
  <cols>
    <col min="1" max="3" width="14.83203125" style="1" customWidth="1"/>
    <col min="4" max="4" width="15.83203125" style="1" customWidth="1"/>
    <col min="5" max="7" width="14.83203125" style="1" customWidth="1"/>
    <col min="8" max="16384" width="9.33203125" style="1" customWidth="1"/>
  </cols>
  <sheetData>
    <row r="1" spans="1:7" s="2" customFormat="1" ht="32.25">
      <c r="A1" s="4"/>
      <c r="B1" s="5"/>
      <c r="C1" s="6"/>
      <c r="D1" s="7"/>
      <c r="E1" s="4"/>
      <c r="F1" s="4"/>
      <c r="G1" s="4"/>
    </row>
    <row r="2" spans="1:7" s="3" customFormat="1" ht="35.25" customHeight="1">
      <c r="A2" s="8"/>
      <c r="B2" s="361" t="s">
        <v>0</v>
      </c>
      <c r="C2" s="363"/>
      <c r="D2" s="363"/>
      <c r="E2" s="363"/>
      <c r="F2" s="363"/>
      <c r="G2" s="8"/>
    </row>
    <row r="3" spans="1:7" s="3" customFormat="1" ht="19.5" customHeight="1">
      <c r="A3" s="365" t="s">
        <v>1</v>
      </c>
      <c r="B3" s="365"/>
      <c r="C3" s="365"/>
      <c r="D3" s="365"/>
      <c r="E3" s="365"/>
      <c r="F3" s="365"/>
      <c r="G3" s="365"/>
    </row>
    <row r="4" spans="1:7" s="2" customFormat="1" ht="74.25" customHeight="1">
      <c r="A4" s="4"/>
      <c r="B4" s="9"/>
      <c r="C4" s="4"/>
      <c r="D4" s="4"/>
      <c r="E4" s="4"/>
      <c r="F4" s="4"/>
      <c r="G4" s="4"/>
    </row>
    <row r="5" spans="1:7" s="2" customFormat="1" ht="30" customHeight="1">
      <c r="A5" s="364" t="s">
        <v>2</v>
      </c>
      <c r="B5" s="364"/>
      <c r="C5" s="364"/>
      <c r="D5" s="364"/>
      <c r="E5" s="364"/>
      <c r="F5" s="364"/>
      <c r="G5" s="364"/>
    </row>
    <row r="6" spans="1:7" s="2" customFormat="1" ht="30" customHeight="1">
      <c r="A6" s="364"/>
      <c r="B6" s="364"/>
      <c r="C6" s="364"/>
      <c r="D6" s="364"/>
      <c r="E6" s="364"/>
      <c r="F6" s="364"/>
      <c r="G6" s="364"/>
    </row>
    <row r="7" spans="1:7" s="2" customFormat="1" ht="30">
      <c r="A7" s="362" t="s">
        <v>3</v>
      </c>
      <c r="B7" s="362"/>
      <c r="C7" s="362"/>
      <c r="D7" s="362"/>
      <c r="E7" s="362"/>
      <c r="F7" s="362"/>
      <c r="G7" s="362"/>
    </row>
    <row r="8" spans="1:7" s="3" customFormat="1" ht="19.5" customHeight="1">
      <c r="A8" s="9"/>
      <c r="B8" s="9"/>
      <c r="C8" s="9"/>
      <c r="D8" s="9"/>
      <c r="E8" s="9"/>
      <c r="F8" s="9"/>
      <c r="G8" s="9"/>
    </row>
    <row r="9" spans="1:7" s="3" customFormat="1" ht="108" customHeight="1">
      <c r="A9" s="9"/>
      <c r="B9" s="9"/>
      <c r="C9" s="9"/>
      <c r="D9" s="9"/>
      <c r="E9" s="9"/>
      <c r="F9" s="9"/>
      <c r="G9" s="9"/>
    </row>
    <row r="10" spans="1:7" s="2" customFormat="1" ht="11.25">
      <c r="A10" s="4"/>
      <c r="B10" s="4"/>
      <c r="C10" s="4"/>
      <c r="D10" s="4"/>
      <c r="E10" s="4"/>
      <c r="F10" s="4"/>
      <c r="G10" s="4"/>
    </row>
    <row r="11" spans="1:7" s="2" customFormat="1" ht="11.25">
      <c r="A11" s="4"/>
      <c r="B11" s="4"/>
      <c r="C11" s="4"/>
      <c r="D11" s="4"/>
      <c r="E11" s="4"/>
      <c r="F11" s="4"/>
      <c r="G11" s="4"/>
    </row>
    <row r="12" spans="1:7" s="2" customFormat="1" ht="11.25">
      <c r="A12" s="4"/>
      <c r="B12" s="4"/>
      <c r="C12" s="4"/>
      <c r="D12" s="4"/>
      <c r="E12" s="4"/>
      <c r="F12" s="4"/>
      <c r="G12" s="4"/>
    </row>
    <row r="13" spans="1:7" s="2" customFormat="1" ht="11.25">
      <c r="A13" s="4"/>
      <c r="B13" s="4"/>
      <c r="C13" s="4"/>
      <c r="D13" s="4"/>
      <c r="E13" s="4"/>
      <c r="F13" s="4"/>
      <c r="G13" s="4"/>
    </row>
    <row r="14" spans="1:7" s="2" customFormat="1" ht="11.25">
      <c r="A14" s="4"/>
      <c r="B14" s="4"/>
      <c r="C14" s="4"/>
      <c r="D14" s="4"/>
      <c r="E14" s="4"/>
      <c r="F14" s="4"/>
      <c r="G14" s="4"/>
    </row>
    <row r="15" spans="1:7" s="2" customFormat="1" ht="11.25">
      <c r="A15" s="4"/>
      <c r="B15" s="4"/>
      <c r="C15" s="4"/>
      <c r="D15" s="4"/>
      <c r="E15" s="4"/>
      <c r="F15" s="4"/>
      <c r="G15" s="4"/>
    </row>
    <row r="16" spans="1:7" s="2" customFormat="1" ht="11.25">
      <c r="A16" s="4"/>
      <c r="B16" s="4"/>
      <c r="C16" s="4"/>
      <c r="D16" s="4"/>
      <c r="E16" s="4"/>
      <c r="F16" s="4"/>
      <c r="G16" s="4"/>
    </row>
    <row r="17" spans="1:7" s="2" customFormat="1" ht="11.25">
      <c r="A17" s="4"/>
      <c r="B17" s="4"/>
      <c r="C17" s="4"/>
      <c r="D17" s="4"/>
      <c r="E17" s="4"/>
      <c r="F17" s="4"/>
      <c r="G17" s="4"/>
    </row>
    <row r="18" spans="1:7" s="2" customFormat="1" ht="11.25">
      <c r="A18" s="4"/>
      <c r="B18" s="4"/>
      <c r="C18" s="4"/>
      <c r="D18" s="4"/>
      <c r="E18" s="4"/>
      <c r="F18" s="4"/>
      <c r="G18" s="4"/>
    </row>
    <row r="19" spans="1:7" s="2" customFormat="1" ht="11.25">
      <c r="A19" s="4"/>
      <c r="B19" s="4"/>
      <c r="C19" s="4"/>
      <c r="D19" s="4"/>
      <c r="E19" s="4"/>
      <c r="F19" s="4"/>
      <c r="G19" s="4"/>
    </row>
    <row r="20" spans="1:7" s="2" customFormat="1" ht="11.25">
      <c r="A20" s="4"/>
      <c r="B20" s="4"/>
      <c r="C20" s="4"/>
      <c r="D20" s="4"/>
      <c r="E20" s="4"/>
      <c r="F20" s="4"/>
      <c r="G20" s="4"/>
    </row>
    <row r="21" spans="1:7" s="2" customFormat="1" ht="11.25">
      <c r="A21" s="4"/>
      <c r="B21" s="4"/>
      <c r="C21" s="4"/>
      <c r="D21" s="4"/>
      <c r="E21" s="4"/>
      <c r="F21" s="4"/>
      <c r="G21" s="4"/>
    </row>
    <row r="22" spans="1:7" s="2" customFormat="1" ht="11.25">
      <c r="A22" s="4"/>
      <c r="B22" s="4"/>
      <c r="C22" s="4"/>
      <c r="D22" s="4"/>
      <c r="E22" s="4"/>
      <c r="F22" s="4"/>
      <c r="G22" s="4"/>
    </row>
    <row r="23" spans="1:7" s="2" customFormat="1" ht="11.25">
      <c r="A23" s="4"/>
      <c r="B23" s="4"/>
      <c r="C23" s="4"/>
      <c r="D23" s="4"/>
      <c r="E23" s="4"/>
      <c r="F23" s="4"/>
      <c r="G23" s="4"/>
    </row>
    <row r="24" spans="1:7" s="2" customFormat="1" ht="11.25">
      <c r="A24" s="4"/>
      <c r="B24" s="4"/>
      <c r="C24" s="4"/>
      <c r="D24" s="4"/>
      <c r="E24" s="4"/>
      <c r="F24" s="4"/>
      <c r="G24" s="4"/>
    </row>
    <row r="25" spans="1:7" s="2" customFormat="1" ht="11.25">
      <c r="A25" s="4"/>
      <c r="B25" s="4"/>
      <c r="C25" s="4"/>
      <c r="D25" s="4"/>
      <c r="E25" s="4"/>
      <c r="F25" s="4"/>
      <c r="G25" s="4"/>
    </row>
    <row r="26" spans="1:7" s="2" customFormat="1" ht="11.25">
      <c r="A26" s="4"/>
      <c r="B26" s="4"/>
      <c r="C26" s="4"/>
      <c r="D26" s="4"/>
      <c r="E26" s="4"/>
      <c r="F26" s="4"/>
      <c r="G26" s="4"/>
    </row>
    <row r="27" spans="1:7" s="2" customFormat="1" ht="29.25" customHeight="1">
      <c r="A27" s="361" t="s">
        <v>4</v>
      </c>
      <c r="B27" s="361"/>
      <c r="C27" s="361"/>
      <c r="D27" s="361"/>
      <c r="E27" s="361"/>
      <c r="F27" s="361"/>
      <c r="G27" s="361"/>
    </row>
    <row r="28" spans="1:7" s="2" customFormat="1" ht="19.5" customHeight="1">
      <c r="A28" s="4"/>
      <c r="B28" s="4"/>
      <c r="C28" s="4"/>
      <c r="D28" s="4"/>
      <c r="E28" s="4"/>
      <c r="F28" s="4"/>
      <c r="G28" s="4"/>
    </row>
    <row r="29" spans="1:7" s="2" customFormat="1" ht="11.25">
      <c r="A29" s="360"/>
      <c r="B29" s="360"/>
      <c r="C29" s="360"/>
      <c r="D29" s="360"/>
      <c r="E29" s="360"/>
      <c r="F29" s="360"/>
      <c r="G29" s="360"/>
    </row>
    <row r="30" ht="11.25">
      <c r="A30" s="1" t="s">
        <v>5</v>
      </c>
    </row>
  </sheetData>
  <sheetProtection/>
  <mergeCells count="6">
    <mergeCell ref="A29:G29"/>
    <mergeCell ref="A27:G27"/>
    <mergeCell ref="A7:G7"/>
    <mergeCell ref="B2:F2"/>
    <mergeCell ref="A5:G6"/>
    <mergeCell ref="A3:G3"/>
  </mergeCells>
  <printOptions/>
  <pageMargins left="0.7480314960629921" right="0.7480314960629921" top="0.984251968503937" bottom="1.1811023622047245" header="0.5118110236220472" footer="0.5118110236220472"/>
  <pageSetup firstPageNumber="1"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46"/>
  <sheetViews>
    <sheetView zoomScalePageLayoutView="0" workbookViewId="0" topLeftCell="A1">
      <selection activeCell="J7" sqref="J7"/>
    </sheetView>
  </sheetViews>
  <sheetFormatPr defaultColWidth="9.33203125" defaultRowHeight="11.25"/>
  <cols>
    <col min="1" max="3" width="4.33203125" style="135" customWidth="1"/>
    <col min="4" max="4" width="37.16015625" style="136" customWidth="1"/>
    <col min="5" max="6" width="18.33203125" style="137" customWidth="1"/>
    <col min="7" max="7" width="31" style="137" customWidth="1"/>
    <col min="8" max="16384" width="9.33203125" style="114" customWidth="1"/>
  </cols>
  <sheetData>
    <row r="1" spans="1:7" s="133" customFormat="1" ht="19.5" customHeight="1">
      <c r="A1" s="405" t="s">
        <v>321</v>
      </c>
      <c r="B1" s="406"/>
      <c r="C1" s="407"/>
      <c r="D1" s="408" t="s">
        <v>322</v>
      </c>
      <c r="E1" s="409" t="s">
        <v>323</v>
      </c>
      <c r="F1" s="409"/>
      <c r="G1" s="410" t="s">
        <v>324</v>
      </c>
    </row>
    <row r="2" spans="1:7" s="133" customFormat="1" ht="19.5" customHeight="1">
      <c r="A2" s="134" t="s">
        <v>325</v>
      </c>
      <c r="B2" s="134" t="s">
        <v>326</v>
      </c>
      <c r="C2" s="134" t="s">
        <v>327</v>
      </c>
      <c r="D2" s="408"/>
      <c r="E2" s="132" t="s">
        <v>328</v>
      </c>
      <c r="F2" s="132" t="s">
        <v>329</v>
      </c>
      <c r="G2" s="411"/>
    </row>
    <row r="3" spans="1:7" ht="14.25">
      <c r="A3" s="135" t="s">
        <v>8</v>
      </c>
      <c r="B3" s="135" t="s">
        <v>8</v>
      </c>
      <c r="C3" s="135" t="s">
        <v>8</v>
      </c>
      <c r="D3" s="136" t="s">
        <v>330</v>
      </c>
      <c r="E3" s="137" t="s">
        <v>35</v>
      </c>
      <c r="F3" s="137">
        <v>2461828438</v>
      </c>
      <c r="G3" s="137" t="s">
        <v>8</v>
      </c>
    </row>
    <row r="4" spans="1:7" ht="14.25">
      <c r="A4" s="135" t="s">
        <v>8</v>
      </c>
      <c r="B4" s="135" t="s">
        <v>8</v>
      </c>
      <c r="C4" s="135" t="s">
        <v>8</v>
      </c>
      <c r="D4" s="136" t="s">
        <v>331</v>
      </c>
      <c r="E4" s="137">
        <v>1163123305</v>
      </c>
      <c r="F4" s="137" t="s">
        <v>35</v>
      </c>
      <c r="G4" s="137" t="s">
        <v>8</v>
      </c>
    </row>
    <row r="5" spans="1:7" ht="14.25">
      <c r="A5" s="135" t="s">
        <v>8</v>
      </c>
      <c r="B5" s="135" t="s">
        <v>8</v>
      </c>
      <c r="C5" s="135" t="s">
        <v>8</v>
      </c>
      <c r="D5" s="136" t="s">
        <v>332</v>
      </c>
      <c r="E5" s="137">
        <v>988672699</v>
      </c>
      <c r="F5" s="137" t="s">
        <v>35</v>
      </c>
      <c r="G5" s="137" t="s">
        <v>8</v>
      </c>
    </row>
    <row r="6" spans="1:7" ht="14.25">
      <c r="A6" s="135" t="s">
        <v>8</v>
      </c>
      <c r="B6" s="135" t="s">
        <v>8</v>
      </c>
      <c r="C6" s="135" t="s">
        <v>8</v>
      </c>
      <c r="D6" s="136" t="s">
        <v>333</v>
      </c>
      <c r="E6" s="137">
        <v>310032434</v>
      </c>
      <c r="F6" s="137" t="s">
        <v>35</v>
      </c>
      <c r="G6" s="137" t="s">
        <v>8</v>
      </c>
    </row>
    <row r="7" spans="1:7" ht="14.25">
      <c r="A7" s="135" t="s">
        <v>8</v>
      </c>
      <c r="B7" s="135" t="s">
        <v>8</v>
      </c>
      <c r="C7" s="135" t="s">
        <v>8</v>
      </c>
      <c r="D7" s="136" t="s">
        <v>334</v>
      </c>
      <c r="E7" s="137" t="s">
        <v>35</v>
      </c>
      <c r="F7" s="137">
        <v>11543407</v>
      </c>
      <c r="G7" s="137" t="s">
        <v>8</v>
      </c>
    </row>
    <row r="8" spans="1:7" ht="14.25">
      <c r="A8" s="135" t="s">
        <v>8</v>
      </c>
      <c r="B8" s="135" t="s">
        <v>8</v>
      </c>
      <c r="C8" s="135" t="s">
        <v>8</v>
      </c>
      <c r="D8" s="136" t="s">
        <v>335</v>
      </c>
      <c r="E8" s="137" t="s">
        <v>35</v>
      </c>
      <c r="F8" s="137">
        <v>392447</v>
      </c>
      <c r="G8" s="137" t="s">
        <v>8</v>
      </c>
    </row>
    <row r="9" spans="1:7" ht="14.25">
      <c r="A9" s="135" t="s">
        <v>8</v>
      </c>
      <c r="B9" s="135" t="s">
        <v>8</v>
      </c>
      <c r="C9" s="135" t="s">
        <v>8</v>
      </c>
      <c r="D9" s="136" t="s">
        <v>336</v>
      </c>
      <c r="E9" s="137" t="s">
        <v>35</v>
      </c>
      <c r="F9" s="137">
        <v>1902700</v>
      </c>
      <c r="G9" s="137" t="s">
        <v>8</v>
      </c>
    </row>
    <row r="10" spans="1:7" ht="14.25">
      <c r="A10" s="135" t="s">
        <v>8</v>
      </c>
      <c r="B10" s="135" t="s">
        <v>8</v>
      </c>
      <c r="C10" s="135" t="s">
        <v>8</v>
      </c>
      <c r="D10" s="136" t="s">
        <v>337</v>
      </c>
      <c r="E10" s="137" t="s">
        <v>35</v>
      </c>
      <c r="F10" s="137">
        <v>53525418</v>
      </c>
      <c r="G10" s="137" t="s">
        <v>8</v>
      </c>
    </row>
    <row r="11" spans="1:7" ht="14.25">
      <c r="A11" s="135" t="s">
        <v>8</v>
      </c>
      <c r="B11" s="135" t="s">
        <v>8</v>
      </c>
      <c r="C11" s="135" t="s">
        <v>8</v>
      </c>
      <c r="D11" s="136" t="s">
        <v>338</v>
      </c>
      <c r="E11" s="137">
        <v>9690647</v>
      </c>
      <c r="F11" s="137" t="s">
        <v>35</v>
      </c>
      <c r="G11" s="137" t="s">
        <v>8</v>
      </c>
    </row>
    <row r="12" spans="1:7" ht="14.25">
      <c r="A12" s="135" t="s">
        <v>8</v>
      </c>
      <c r="B12" s="135" t="s">
        <v>8</v>
      </c>
      <c r="C12" s="135" t="s">
        <v>8</v>
      </c>
      <c r="D12" s="136" t="s">
        <v>339</v>
      </c>
      <c r="E12" s="137">
        <v>43834771</v>
      </c>
      <c r="F12" s="137" t="s">
        <v>35</v>
      </c>
      <c r="G12" s="137" t="s">
        <v>8</v>
      </c>
    </row>
    <row r="13" spans="1:7" ht="14.25">
      <c r="A13" s="135" t="s">
        <v>8</v>
      </c>
      <c r="B13" s="135" t="s">
        <v>8</v>
      </c>
      <c r="C13" s="135" t="s">
        <v>8</v>
      </c>
      <c r="D13" s="136" t="s">
        <v>340</v>
      </c>
      <c r="E13" s="137" t="s">
        <v>35</v>
      </c>
      <c r="F13" s="137">
        <v>3251307563</v>
      </c>
      <c r="G13" s="137" t="s">
        <v>8</v>
      </c>
    </row>
    <row r="14" spans="1:7" ht="56.25">
      <c r="A14" s="135" t="s">
        <v>8</v>
      </c>
      <c r="B14" s="135" t="s">
        <v>8</v>
      </c>
      <c r="C14" s="135" t="s">
        <v>8</v>
      </c>
      <c r="D14" s="136" t="s">
        <v>341</v>
      </c>
      <c r="E14" s="137">
        <v>3251307563</v>
      </c>
      <c r="F14" s="137" t="s">
        <v>35</v>
      </c>
      <c r="G14" s="138" t="s">
        <v>342</v>
      </c>
    </row>
    <row r="15" spans="1:7" ht="14.25">
      <c r="A15" s="135" t="s">
        <v>8</v>
      </c>
      <c r="B15" s="135" t="s">
        <v>8</v>
      </c>
      <c r="C15" s="135" t="s">
        <v>8</v>
      </c>
      <c r="D15" s="136" t="s">
        <v>343</v>
      </c>
      <c r="E15" s="137" t="s">
        <v>35</v>
      </c>
      <c r="F15" s="137">
        <v>795559</v>
      </c>
      <c r="G15" s="137" t="s">
        <v>8</v>
      </c>
    </row>
    <row r="16" spans="1:7" ht="14.25">
      <c r="A16" s="135" t="s">
        <v>8</v>
      </c>
      <c r="B16" s="135" t="s">
        <v>8</v>
      </c>
      <c r="C16" s="135" t="s">
        <v>8</v>
      </c>
      <c r="D16" s="136" t="s">
        <v>344</v>
      </c>
      <c r="E16" s="137" t="s">
        <v>35</v>
      </c>
      <c r="F16" s="137">
        <v>2956680</v>
      </c>
      <c r="G16" s="137" t="s">
        <v>8</v>
      </c>
    </row>
    <row r="17" spans="1:7" ht="14.25">
      <c r="A17" s="135" t="s">
        <v>8</v>
      </c>
      <c r="B17" s="135" t="s">
        <v>8</v>
      </c>
      <c r="C17" s="135" t="s">
        <v>8</v>
      </c>
      <c r="D17" s="136" t="s">
        <v>345</v>
      </c>
      <c r="E17" s="137" t="s">
        <v>35</v>
      </c>
      <c r="F17" s="137">
        <v>216</v>
      </c>
      <c r="G17" s="137" t="s">
        <v>8</v>
      </c>
    </row>
    <row r="18" spans="1:7" ht="14.25">
      <c r="A18" s="135" t="s">
        <v>8</v>
      </c>
      <c r="B18" s="135" t="s">
        <v>8</v>
      </c>
      <c r="C18" s="135" t="s">
        <v>8</v>
      </c>
      <c r="D18" s="136" t="s">
        <v>346</v>
      </c>
      <c r="E18" s="137" t="s">
        <v>35</v>
      </c>
      <c r="F18" s="137">
        <v>-216</v>
      </c>
      <c r="G18" s="137" t="s">
        <v>8</v>
      </c>
    </row>
    <row r="19" spans="1:7" ht="14.25">
      <c r="A19" s="135" t="s">
        <v>8</v>
      </c>
      <c r="B19" s="135" t="s">
        <v>8</v>
      </c>
      <c r="C19" s="135" t="s">
        <v>8</v>
      </c>
      <c r="D19" s="136" t="s">
        <v>347</v>
      </c>
      <c r="E19" s="137" t="s">
        <v>35</v>
      </c>
      <c r="F19" s="137">
        <v>8836000</v>
      </c>
      <c r="G19" s="137" t="s">
        <v>8</v>
      </c>
    </row>
    <row r="20" spans="1:7" ht="14.25">
      <c r="A20" s="135" t="s">
        <v>8</v>
      </c>
      <c r="B20" s="135" t="s">
        <v>8</v>
      </c>
      <c r="C20" s="135" t="s">
        <v>8</v>
      </c>
      <c r="D20" s="136" t="s">
        <v>348</v>
      </c>
      <c r="E20" s="137" t="s">
        <v>35</v>
      </c>
      <c r="F20" s="137">
        <v>1163123305</v>
      </c>
      <c r="G20" s="137" t="s">
        <v>8</v>
      </c>
    </row>
    <row r="21" spans="1:7" ht="14.25">
      <c r="A21" s="135" t="s">
        <v>8</v>
      </c>
      <c r="B21" s="135" t="s">
        <v>8</v>
      </c>
      <c r="C21" s="135" t="s">
        <v>8</v>
      </c>
      <c r="D21" s="136" t="s">
        <v>349</v>
      </c>
      <c r="E21" s="137" t="s">
        <v>35</v>
      </c>
      <c r="F21" s="137">
        <v>3732440</v>
      </c>
      <c r="G21" s="137" t="s">
        <v>8</v>
      </c>
    </row>
    <row r="22" spans="1:7" ht="14.25">
      <c r="A22" s="135" t="s">
        <v>8</v>
      </c>
      <c r="B22" s="135" t="s">
        <v>8</v>
      </c>
      <c r="C22" s="135" t="s">
        <v>8</v>
      </c>
      <c r="D22" s="136" t="s">
        <v>350</v>
      </c>
      <c r="E22" s="137">
        <v>1518475</v>
      </c>
      <c r="F22" s="137" t="s">
        <v>35</v>
      </c>
      <c r="G22" s="137" t="s">
        <v>8</v>
      </c>
    </row>
    <row r="23" spans="1:7" ht="14.25">
      <c r="A23" s="135" t="s">
        <v>8</v>
      </c>
      <c r="B23" s="135" t="s">
        <v>8</v>
      </c>
      <c r="C23" s="135" t="s">
        <v>8</v>
      </c>
      <c r="D23" s="136" t="s">
        <v>351</v>
      </c>
      <c r="E23" s="137">
        <v>2203965</v>
      </c>
      <c r="F23" s="137" t="s">
        <v>35</v>
      </c>
      <c r="G23" s="137" t="s">
        <v>8</v>
      </c>
    </row>
    <row r="24" spans="1:7" ht="14.25">
      <c r="A24" s="135" t="s">
        <v>8</v>
      </c>
      <c r="B24" s="135" t="s">
        <v>8</v>
      </c>
      <c r="C24" s="135" t="s">
        <v>8</v>
      </c>
      <c r="D24" s="136" t="s">
        <v>352</v>
      </c>
      <c r="E24" s="137">
        <v>10000</v>
      </c>
      <c r="F24" s="137" t="s">
        <v>35</v>
      </c>
      <c r="G24" s="137" t="s">
        <v>8</v>
      </c>
    </row>
    <row r="25" spans="1:7" ht="14.25">
      <c r="A25" s="135" t="s">
        <v>8</v>
      </c>
      <c r="B25" s="135" t="s">
        <v>8</v>
      </c>
      <c r="C25" s="135" t="s">
        <v>8</v>
      </c>
      <c r="D25" s="136" t="s">
        <v>353</v>
      </c>
      <c r="E25" s="137" t="s">
        <v>35</v>
      </c>
      <c r="F25" s="137">
        <v>1318355704</v>
      </c>
      <c r="G25" s="137" t="s">
        <v>8</v>
      </c>
    </row>
    <row r="26" spans="1:7" ht="14.25">
      <c r="A26" s="135" t="s">
        <v>8</v>
      </c>
      <c r="B26" s="135" t="s">
        <v>8</v>
      </c>
      <c r="C26" s="135" t="s">
        <v>8</v>
      </c>
      <c r="D26" s="136" t="s">
        <v>354</v>
      </c>
      <c r="E26" s="137">
        <v>56353</v>
      </c>
      <c r="F26" s="137" t="s">
        <v>35</v>
      </c>
      <c r="G26" s="137" t="s">
        <v>8</v>
      </c>
    </row>
    <row r="27" spans="1:7" ht="14.25">
      <c r="A27" s="135" t="s">
        <v>8</v>
      </c>
      <c r="B27" s="135" t="s">
        <v>8</v>
      </c>
      <c r="C27" s="135" t="s">
        <v>8</v>
      </c>
      <c r="D27" s="136" t="s">
        <v>355</v>
      </c>
      <c r="E27" s="137">
        <v>437379</v>
      </c>
      <c r="F27" s="137" t="s">
        <v>35</v>
      </c>
      <c r="G27" s="137" t="s">
        <v>8</v>
      </c>
    </row>
    <row r="28" spans="1:7" ht="14.25">
      <c r="A28" s="135" t="s">
        <v>8</v>
      </c>
      <c r="B28" s="135" t="s">
        <v>8</v>
      </c>
      <c r="C28" s="135" t="s">
        <v>8</v>
      </c>
      <c r="D28" s="136" t="s">
        <v>356</v>
      </c>
      <c r="E28" s="137">
        <v>25760</v>
      </c>
      <c r="F28" s="137" t="s">
        <v>35</v>
      </c>
      <c r="G28" s="137" t="s">
        <v>8</v>
      </c>
    </row>
    <row r="29" spans="1:7" ht="14.25">
      <c r="A29" s="135" t="s">
        <v>8</v>
      </c>
      <c r="B29" s="135" t="s">
        <v>8</v>
      </c>
      <c r="C29" s="135" t="s">
        <v>8</v>
      </c>
      <c r="D29" s="136" t="s">
        <v>357</v>
      </c>
      <c r="E29" s="137">
        <v>728278</v>
      </c>
      <c r="F29" s="137" t="s">
        <v>35</v>
      </c>
      <c r="G29" s="137" t="s">
        <v>8</v>
      </c>
    </row>
    <row r="30" spans="1:7" ht="14.25">
      <c r="A30" s="135" t="s">
        <v>8</v>
      </c>
      <c r="B30" s="135" t="s">
        <v>8</v>
      </c>
      <c r="C30" s="135" t="s">
        <v>8</v>
      </c>
      <c r="D30" s="136" t="s">
        <v>358</v>
      </c>
      <c r="E30" s="137">
        <v>50646</v>
      </c>
      <c r="F30" s="137" t="s">
        <v>35</v>
      </c>
      <c r="G30" s="137" t="s">
        <v>8</v>
      </c>
    </row>
    <row r="31" spans="1:7" ht="14.25">
      <c r="A31" s="135" t="s">
        <v>8</v>
      </c>
      <c r="B31" s="135" t="s">
        <v>8</v>
      </c>
      <c r="C31" s="135" t="s">
        <v>8</v>
      </c>
      <c r="D31" s="136" t="s">
        <v>359</v>
      </c>
      <c r="E31" s="137">
        <v>249053</v>
      </c>
      <c r="F31" s="137" t="s">
        <v>35</v>
      </c>
      <c r="G31" s="137" t="s">
        <v>8</v>
      </c>
    </row>
    <row r="32" spans="1:7" ht="14.25">
      <c r="A32" s="135" t="s">
        <v>8</v>
      </c>
      <c r="B32" s="135" t="s">
        <v>8</v>
      </c>
      <c r="C32" s="135" t="s">
        <v>8</v>
      </c>
      <c r="D32" s="136" t="s">
        <v>360</v>
      </c>
      <c r="E32" s="137">
        <v>10786</v>
      </c>
      <c r="F32" s="137" t="s">
        <v>35</v>
      </c>
      <c r="G32" s="137" t="s">
        <v>8</v>
      </c>
    </row>
    <row r="33" spans="1:7" ht="14.25">
      <c r="A33" s="135" t="s">
        <v>8</v>
      </c>
      <c r="B33" s="135" t="s">
        <v>8</v>
      </c>
      <c r="C33" s="135" t="s">
        <v>8</v>
      </c>
      <c r="D33" s="136" t="s">
        <v>361</v>
      </c>
      <c r="E33" s="137">
        <v>16484</v>
      </c>
      <c r="F33" s="137" t="s">
        <v>35</v>
      </c>
      <c r="G33" s="137" t="s">
        <v>8</v>
      </c>
    </row>
    <row r="34" spans="1:7" ht="14.25">
      <c r="A34" s="135" t="s">
        <v>8</v>
      </c>
      <c r="B34" s="135" t="s">
        <v>8</v>
      </c>
      <c r="C34" s="135" t="s">
        <v>8</v>
      </c>
      <c r="D34" s="136" t="s">
        <v>362</v>
      </c>
      <c r="E34" s="137">
        <v>45338</v>
      </c>
      <c r="F34" s="137" t="s">
        <v>35</v>
      </c>
      <c r="G34" s="137" t="s">
        <v>8</v>
      </c>
    </row>
    <row r="35" spans="1:7" ht="14.25">
      <c r="A35" s="135" t="s">
        <v>8</v>
      </c>
      <c r="B35" s="135" t="s">
        <v>8</v>
      </c>
      <c r="C35" s="135" t="s">
        <v>8</v>
      </c>
      <c r="D35" s="136" t="s">
        <v>363</v>
      </c>
      <c r="E35" s="137">
        <v>1125202</v>
      </c>
      <c r="F35" s="137" t="s">
        <v>35</v>
      </c>
      <c r="G35" s="137" t="s">
        <v>8</v>
      </c>
    </row>
    <row r="36" spans="1:7" ht="14.25">
      <c r="A36" s="135" t="s">
        <v>8</v>
      </c>
      <c r="B36" s="135" t="s">
        <v>8</v>
      </c>
      <c r="C36" s="135" t="s">
        <v>8</v>
      </c>
      <c r="D36" s="136" t="s">
        <v>364</v>
      </c>
      <c r="E36" s="137">
        <v>130358</v>
      </c>
      <c r="F36" s="137" t="s">
        <v>35</v>
      </c>
      <c r="G36" s="137" t="s">
        <v>8</v>
      </c>
    </row>
    <row r="37" spans="1:7" ht="14.25">
      <c r="A37" s="135" t="s">
        <v>8</v>
      </c>
      <c r="B37" s="135" t="s">
        <v>8</v>
      </c>
      <c r="C37" s="135" t="s">
        <v>8</v>
      </c>
      <c r="D37" s="136" t="s">
        <v>365</v>
      </c>
      <c r="E37" s="137">
        <v>11231</v>
      </c>
      <c r="F37" s="137" t="s">
        <v>35</v>
      </c>
      <c r="G37" s="137" t="s">
        <v>8</v>
      </c>
    </row>
    <row r="38" spans="1:7" ht="14.25">
      <c r="A38" s="135" t="s">
        <v>8</v>
      </c>
      <c r="B38" s="135" t="s">
        <v>8</v>
      </c>
      <c r="C38" s="135" t="s">
        <v>8</v>
      </c>
      <c r="D38" s="136" t="s">
        <v>366</v>
      </c>
      <c r="E38" s="137">
        <v>55170</v>
      </c>
      <c r="F38" s="137" t="s">
        <v>35</v>
      </c>
      <c r="G38" s="137" t="s">
        <v>8</v>
      </c>
    </row>
    <row r="39" spans="1:7" ht="14.25">
      <c r="A39" s="135" t="s">
        <v>8</v>
      </c>
      <c r="B39" s="135" t="s">
        <v>8</v>
      </c>
      <c r="C39" s="135" t="s">
        <v>8</v>
      </c>
      <c r="D39" s="136" t="s">
        <v>367</v>
      </c>
      <c r="E39" s="137">
        <v>1315413666</v>
      </c>
      <c r="F39" s="137" t="s">
        <v>35</v>
      </c>
      <c r="G39" s="137" t="s">
        <v>8</v>
      </c>
    </row>
    <row r="40" spans="1:7" ht="14.25">
      <c r="A40" s="135" t="s">
        <v>8</v>
      </c>
      <c r="B40" s="135" t="s">
        <v>8</v>
      </c>
      <c r="C40" s="135" t="s">
        <v>8</v>
      </c>
      <c r="D40" s="136" t="s">
        <v>368</v>
      </c>
      <c r="E40" s="137" t="s">
        <v>35</v>
      </c>
      <c r="F40" s="137">
        <v>30142407</v>
      </c>
      <c r="G40" s="137" t="s">
        <v>8</v>
      </c>
    </row>
    <row r="41" spans="1:7" ht="14.25">
      <c r="A41" s="135" t="s">
        <v>8</v>
      </c>
      <c r="B41" s="135" t="s">
        <v>8</v>
      </c>
      <c r="C41" s="135" t="s">
        <v>8</v>
      </c>
      <c r="D41" s="136" t="s">
        <v>369</v>
      </c>
      <c r="E41" s="137">
        <v>30142407</v>
      </c>
      <c r="F41" s="137" t="s">
        <v>35</v>
      </c>
      <c r="G41" s="137" t="s">
        <v>8</v>
      </c>
    </row>
    <row r="42" spans="1:7" ht="14.25">
      <c r="A42" s="135" t="s">
        <v>8</v>
      </c>
      <c r="B42" s="135" t="s">
        <v>8</v>
      </c>
      <c r="C42" s="135" t="s">
        <v>8</v>
      </c>
      <c r="D42" s="136" t="s">
        <v>370</v>
      </c>
      <c r="E42" s="137" t="s">
        <v>35</v>
      </c>
      <c r="F42" s="137">
        <v>2956680</v>
      </c>
      <c r="G42" s="137" t="s">
        <v>8</v>
      </c>
    </row>
    <row r="43" spans="1:7" ht="14.25">
      <c r="A43" s="135" t="s">
        <v>8</v>
      </c>
      <c r="B43" s="135" t="s">
        <v>8</v>
      </c>
      <c r="C43" s="135" t="s">
        <v>8</v>
      </c>
      <c r="D43" s="136" t="s">
        <v>371</v>
      </c>
      <c r="E43" s="137" t="s">
        <v>35</v>
      </c>
      <c r="F43" s="137">
        <v>3257105676</v>
      </c>
      <c r="G43" s="137" t="s">
        <v>8</v>
      </c>
    </row>
    <row r="46" spans="1:7" ht="14.25">
      <c r="A46" s="139"/>
      <c r="B46" s="139"/>
      <c r="C46" s="139"/>
      <c r="D46" s="140"/>
      <c r="E46" s="141"/>
      <c r="F46" s="141"/>
      <c r="G46" s="141"/>
    </row>
  </sheetData>
  <sheetProtection/>
  <mergeCells count="4">
    <mergeCell ref="A1:C1"/>
    <mergeCell ref="D1:D2"/>
    <mergeCell ref="E1:F1"/>
    <mergeCell ref="G1:G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K36"/>
  <sheetViews>
    <sheetView zoomScalePageLayoutView="0" workbookViewId="0" topLeftCell="A1">
      <selection activeCell="B10" sqref="B10"/>
    </sheetView>
  </sheetViews>
  <sheetFormatPr defaultColWidth="9.33203125" defaultRowHeight="11.25"/>
  <cols>
    <col min="1" max="1" width="21.16015625" style="110" customWidth="1"/>
    <col min="2" max="3" width="17.66015625" style="277" customWidth="1"/>
    <col min="4" max="4" width="15.66015625" style="277" customWidth="1"/>
    <col min="5" max="5" width="15.16015625" style="277" customWidth="1"/>
    <col min="6" max="6" width="18.83203125" style="277" customWidth="1"/>
    <col min="7" max="7" width="17.83203125" style="277" customWidth="1"/>
    <col min="8" max="10" width="9.33203125" style="338" customWidth="1"/>
    <col min="11" max="11" width="16.83203125" style="338" bestFit="1" customWidth="1"/>
    <col min="12" max="16384" width="9.33203125" style="338" customWidth="1"/>
  </cols>
  <sheetData>
    <row r="1" spans="1:7" ht="37.5" customHeight="1">
      <c r="A1" s="531" t="s">
        <v>1181</v>
      </c>
      <c r="B1" s="336" t="s">
        <v>1182</v>
      </c>
      <c r="C1" s="337" t="s">
        <v>1183</v>
      </c>
      <c r="D1" s="496" t="s">
        <v>1184</v>
      </c>
      <c r="E1" s="496"/>
      <c r="F1" s="337" t="s">
        <v>1185</v>
      </c>
      <c r="G1" s="336" t="s">
        <v>1186</v>
      </c>
    </row>
    <row r="2" spans="1:7" ht="24.75" customHeight="1">
      <c r="A2" s="531"/>
      <c r="B2" s="339" t="s">
        <v>1187</v>
      </c>
      <c r="C2" s="339" t="s">
        <v>1188</v>
      </c>
      <c r="D2" s="271" t="s">
        <v>1189</v>
      </c>
      <c r="E2" s="271" t="s">
        <v>1190</v>
      </c>
      <c r="F2" s="339" t="s">
        <v>1191</v>
      </c>
      <c r="G2" s="339" t="s">
        <v>1192</v>
      </c>
    </row>
    <row r="3" spans="1:7" ht="17.25" customHeight="1">
      <c r="A3" s="208" t="s">
        <v>1193</v>
      </c>
      <c r="B3" s="332">
        <v>0</v>
      </c>
      <c r="C3" s="332">
        <v>0</v>
      </c>
      <c r="D3" s="332">
        <v>0</v>
      </c>
      <c r="E3" s="332">
        <v>0</v>
      </c>
      <c r="F3" s="332">
        <v>0</v>
      </c>
      <c r="G3" s="332">
        <v>0</v>
      </c>
    </row>
    <row r="4" spans="1:7" ht="17.25" customHeight="1">
      <c r="A4" s="208" t="s">
        <v>1194</v>
      </c>
      <c r="B4" s="332">
        <v>1699893071</v>
      </c>
      <c r="C4" s="332">
        <v>0</v>
      </c>
      <c r="D4" s="332">
        <v>10172628</v>
      </c>
      <c r="E4" s="332">
        <v>0</v>
      </c>
      <c r="F4" s="332">
        <v>0</v>
      </c>
      <c r="G4" s="332">
        <v>1710065699</v>
      </c>
    </row>
    <row r="5" spans="1:7" ht="17.25" customHeight="1">
      <c r="A5" s="208" t="s">
        <v>1195</v>
      </c>
      <c r="B5" s="332">
        <v>0</v>
      </c>
      <c r="C5" s="332">
        <v>0</v>
      </c>
      <c r="D5" s="332">
        <v>0</v>
      </c>
      <c r="E5" s="332">
        <v>0</v>
      </c>
      <c r="F5" s="332">
        <v>0</v>
      </c>
      <c r="G5" s="332">
        <v>0</v>
      </c>
    </row>
    <row r="6" spans="1:7" ht="17.25" customHeight="1">
      <c r="A6" s="208" t="s">
        <v>1196</v>
      </c>
      <c r="B6" s="332">
        <v>369861615</v>
      </c>
      <c r="C6" s="332">
        <v>-141355290</v>
      </c>
      <c r="D6" s="332">
        <v>108659037</v>
      </c>
      <c r="E6" s="332">
        <v>75652000</v>
      </c>
      <c r="F6" s="332">
        <v>-11178756</v>
      </c>
      <c r="G6" s="332">
        <v>250334606</v>
      </c>
    </row>
    <row r="7" spans="1:7" ht="17.25" customHeight="1">
      <c r="A7" s="208" t="s">
        <v>1197</v>
      </c>
      <c r="B7" s="332">
        <v>43992545</v>
      </c>
      <c r="C7" s="332">
        <v>-37878181</v>
      </c>
      <c r="D7" s="332">
        <v>5987463</v>
      </c>
      <c r="E7" s="332">
        <v>4982086</v>
      </c>
      <c r="F7" s="332">
        <v>1645456</v>
      </c>
      <c r="G7" s="332">
        <v>8765197</v>
      </c>
    </row>
    <row r="8" spans="1:7" ht="17.25" customHeight="1">
      <c r="A8" s="208" t="s">
        <v>1198</v>
      </c>
      <c r="B8" s="332">
        <v>53332207</v>
      </c>
      <c r="C8" s="332">
        <v>-32870299</v>
      </c>
      <c r="D8" s="332">
        <v>21198330</v>
      </c>
      <c r="E8" s="332">
        <v>1987923</v>
      </c>
      <c r="F8" s="332">
        <v>-5763801</v>
      </c>
      <c r="G8" s="332">
        <v>33908514</v>
      </c>
    </row>
    <row r="9" spans="1:7" ht="17.25" customHeight="1">
      <c r="A9" s="208" t="s">
        <v>1199</v>
      </c>
      <c r="B9" s="332">
        <v>37832627</v>
      </c>
      <c r="C9" s="332">
        <v>-33183985</v>
      </c>
      <c r="D9" s="332">
        <v>7023434</v>
      </c>
      <c r="E9" s="332">
        <v>3958451</v>
      </c>
      <c r="F9" s="332">
        <v>1536713</v>
      </c>
      <c r="G9" s="332">
        <v>9250338</v>
      </c>
    </row>
    <row r="10" spans="1:7" ht="17.25" customHeight="1">
      <c r="A10" s="208" t="s">
        <v>1200</v>
      </c>
      <c r="B10" s="332">
        <v>0</v>
      </c>
      <c r="C10" s="332">
        <v>0</v>
      </c>
      <c r="D10" s="332">
        <v>0</v>
      </c>
      <c r="E10" s="332">
        <v>0</v>
      </c>
      <c r="F10" s="332">
        <v>0</v>
      </c>
      <c r="G10" s="332">
        <v>0</v>
      </c>
    </row>
    <row r="11" spans="1:7" ht="14.25">
      <c r="A11" s="208" t="s">
        <v>1201</v>
      </c>
      <c r="B11" s="332">
        <v>0</v>
      </c>
      <c r="C11" s="332">
        <v>0</v>
      </c>
      <c r="D11" s="332">
        <v>0</v>
      </c>
      <c r="E11" s="332">
        <v>0</v>
      </c>
      <c r="F11" s="332">
        <v>0</v>
      </c>
      <c r="G11" s="332">
        <v>0</v>
      </c>
    </row>
    <row r="12" spans="1:11" ht="17.25" customHeight="1">
      <c r="A12" s="210" t="s">
        <v>1202</v>
      </c>
      <c r="B12" s="335">
        <v>2204912065</v>
      </c>
      <c r="C12" s="335">
        <v>-245287755</v>
      </c>
      <c r="D12" s="335">
        <v>153040892</v>
      </c>
      <c r="E12" s="335">
        <v>86580460</v>
      </c>
      <c r="F12" s="335">
        <v>-13760388</v>
      </c>
      <c r="G12" s="335">
        <v>2012324354</v>
      </c>
      <c r="K12" s="340"/>
    </row>
    <row r="13" spans="1:11" ht="14.25" customHeight="1">
      <c r="A13" s="208" t="s">
        <v>1203</v>
      </c>
      <c r="B13" s="332">
        <v>0</v>
      </c>
      <c r="C13" s="332">
        <v>0</v>
      </c>
      <c r="D13" s="332">
        <v>0</v>
      </c>
      <c r="E13" s="332">
        <v>0</v>
      </c>
      <c r="F13" s="332">
        <v>0</v>
      </c>
      <c r="G13" s="332">
        <v>0</v>
      </c>
      <c r="K13" s="340"/>
    </row>
    <row r="14" spans="1:11" ht="14.25" customHeight="1">
      <c r="A14" s="208" t="s">
        <v>1204</v>
      </c>
      <c r="B14" s="332">
        <v>0</v>
      </c>
      <c r="C14" s="332">
        <v>0</v>
      </c>
      <c r="D14" s="332">
        <v>0</v>
      </c>
      <c r="E14" s="332">
        <v>0</v>
      </c>
      <c r="F14" s="332">
        <v>0</v>
      </c>
      <c r="G14" s="332">
        <v>0</v>
      </c>
      <c r="K14" s="340"/>
    </row>
    <row r="15" spans="1:11" ht="14.25" customHeight="1">
      <c r="A15" s="208" t="s">
        <v>1205</v>
      </c>
      <c r="B15" s="332">
        <v>0</v>
      </c>
      <c r="C15" s="332">
        <v>0</v>
      </c>
      <c r="D15" s="332">
        <v>0</v>
      </c>
      <c r="E15" s="332">
        <v>0</v>
      </c>
      <c r="F15" s="332">
        <v>0</v>
      </c>
      <c r="G15" s="332">
        <v>0</v>
      </c>
      <c r="K15" s="340"/>
    </row>
    <row r="16" spans="1:11" ht="14.25" customHeight="1">
      <c r="A16" s="208" t="s">
        <v>1206</v>
      </c>
      <c r="B16" s="332">
        <v>0</v>
      </c>
      <c r="C16" s="332">
        <v>0</v>
      </c>
      <c r="D16" s="332">
        <v>0</v>
      </c>
      <c r="E16" s="332">
        <v>0</v>
      </c>
      <c r="F16" s="332">
        <v>0</v>
      </c>
      <c r="G16" s="332">
        <v>0</v>
      </c>
      <c r="K16" s="340"/>
    </row>
    <row r="17" spans="1:11" ht="14.25" customHeight="1">
      <c r="A17" s="208" t="s">
        <v>1207</v>
      </c>
      <c r="B17" s="332">
        <v>0</v>
      </c>
      <c r="C17" s="332">
        <v>0</v>
      </c>
      <c r="D17" s="332">
        <v>0</v>
      </c>
      <c r="E17" s="332">
        <v>0</v>
      </c>
      <c r="F17" s="332">
        <v>0</v>
      </c>
      <c r="G17" s="332">
        <v>0</v>
      </c>
      <c r="K17" s="340"/>
    </row>
    <row r="18" spans="1:11" ht="17.25" customHeight="1">
      <c r="A18" s="208" t="s">
        <v>1208</v>
      </c>
      <c r="B18" s="332">
        <v>1704626</v>
      </c>
      <c r="C18" s="332">
        <v>0</v>
      </c>
      <c r="D18" s="332">
        <v>1156946</v>
      </c>
      <c r="E18" s="332">
        <v>421936</v>
      </c>
      <c r="F18" s="332">
        <v>0</v>
      </c>
      <c r="G18" s="332">
        <v>2439636</v>
      </c>
      <c r="K18" s="340"/>
    </row>
    <row r="19" spans="1:11" ht="17.25" customHeight="1">
      <c r="A19" s="208" t="s">
        <v>1209</v>
      </c>
      <c r="B19" s="332">
        <v>0</v>
      </c>
      <c r="C19" s="332">
        <v>0</v>
      </c>
      <c r="D19" s="332">
        <v>0</v>
      </c>
      <c r="E19" s="332">
        <v>0</v>
      </c>
      <c r="F19" s="332">
        <v>0</v>
      </c>
      <c r="G19" s="332">
        <v>0</v>
      </c>
      <c r="K19" s="340"/>
    </row>
    <row r="20" spans="1:11" ht="17.25" customHeight="1">
      <c r="A20" s="208" t="s">
        <v>1210</v>
      </c>
      <c r="B20" s="332">
        <v>0</v>
      </c>
      <c r="C20" s="332">
        <v>0</v>
      </c>
      <c r="D20" s="332">
        <v>0</v>
      </c>
      <c r="E20" s="332">
        <v>0</v>
      </c>
      <c r="F20" s="332">
        <v>0</v>
      </c>
      <c r="G20" s="332">
        <v>0</v>
      </c>
      <c r="K20" s="340"/>
    </row>
    <row r="21" spans="1:11" ht="14.25">
      <c r="A21" s="208" t="s">
        <v>1211</v>
      </c>
      <c r="B21" s="332">
        <v>0</v>
      </c>
      <c r="C21" s="332">
        <v>0</v>
      </c>
      <c r="D21" s="332">
        <v>0</v>
      </c>
      <c r="E21" s="332">
        <v>0</v>
      </c>
      <c r="F21" s="332">
        <v>0</v>
      </c>
      <c r="G21" s="332">
        <v>0</v>
      </c>
      <c r="K21" s="340"/>
    </row>
    <row r="22" spans="1:11" ht="17.25" customHeight="1">
      <c r="A22" s="210" t="s">
        <v>1202</v>
      </c>
      <c r="B22" s="335">
        <v>1704626</v>
      </c>
      <c r="C22" s="335">
        <v>0</v>
      </c>
      <c r="D22" s="335">
        <v>1156946</v>
      </c>
      <c r="E22" s="335">
        <v>421936</v>
      </c>
      <c r="F22" s="335">
        <v>0</v>
      </c>
      <c r="G22" s="335">
        <v>2439636</v>
      </c>
      <c r="K22" s="340"/>
    </row>
    <row r="23" spans="1:11" ht="17.25" customHeight="1">
      <c r="A23" s="210" t="s">
        <v>1212</v>
      </c>
      <c r="B23" s="335">
        <v>2206616691</v>
      </c>
      <c r="C23" s="335">
        <v>-245287755</v>
      </c>
      <c r="D23" s="335">
        <v>154197838</v>
      </c>
      <c r="E23" s="335">
        <v>87002396</v>
      </c>
      <c r="F23" s="335">
        <v>-13760388</v>
      </c>
      <c r="G23" s="335">
        <v>2014763990</v>
      </c>
      <c r="K23" s="340"/>
    </row>
    <row r="24" spans="1:11" ht="7.5" customHeight="1">
      <c r="A24" s="341"/>
      <c r="B24" s="342"/>
      <c r="C24" s="342"/>
      <c r="D24" s="342"/>
      <c r="E24" s="342"/>
      <c r="F24" s="342"/>
      <c r="G24" s="343"/>
      <c r="K24" s="340"/>
    </row>
    <row r="25" spans="1:11" ht="11.25">
      <c r="A25" s="344" t="s">
        <v>1213</v>
      </c>
      <c r="B25" s="19"/>
      <c r="C25" s="19"/>
      <c r="D25" s="19"/>
      <c r="E25" s="19"/>
      <c r="F25" s="19"/>
      <c r="G25" s="345"/>
      <c r="K25" s="340"/>
    </row>
    <row r="26" spans="1:11" ht="24" customHeight="1">
      <c r="A26" s="532" t="s">
        <v>1214</v>
      </c>
      <c r="B26" s="526"/>
      <c r="C26" s="526"/>
      <c r="D26" s="526"/>
      <c r="E26" s="526"/>
      <c r="F26" s="526"/>
      <c r="G26" s="527"/>
      <c r="K26" s="340"/>
    </row>
    <row r="27" spans="1:7" ht="24" customHeight="1">
      <c r="A27" s="532" t="s">
        <v>1215</v>
      </c>
      <c r="B27" s="526"/>
      <c r="C27" s="526"/>
      <c r="D27" s="526"/>
      <c r="E27" s="526"/>
      <c r="F27" s="526"/>
      <c r="G27" s="527"/>
    </row>
    <row r="28" spans="1:7" ht="14.25" customHeight="1">
      <c r="A28" s="532" t="s">
        <v>1216</v>
      </c>
      <c r="B28" s="526"/>
      <c r="C28" s="526"/>
      <c r="D28" s="526"/>
      <c r="E28" s="526"/>
      <c r="F28" s="526"/>
      <c r="G28" s="527"/>
    </row>
    <row r="29" spans="1:7" ht="24.75" customHeight="1">
      <c r="A29" s="532" t="s">
        <v>1217</v>
      </c>
      <c r="B29" s="526"/>
      <c r="C29" s="526"/>
      <c r="D29" s="526"/>
      <c r="E29" s="526"/>
      <c r="F29" s="526"/>
      <c r="G29" s="527"/>
    </row>
    <row r="30" spans="1:7" ht="14.25" customHeight="1">
      <c r="A30" s="525" t="s">
        <v>1218</v>
      </c>
      <c r="B30" s="526"/>
      <c r="C30" s="526"/>
      <c r="D30" s="526"/>
      <c r="E30" s="526"/>
      <c r="F30" s="526"/>
      <c r="G30" s="527"/>
    </row>
    <row r="31" spans="1:7" ht="17.25" customHeight="1">
      <c r="A31" s="528" t="s">
        <v>1219</v>
      </c>
      <c r="B31" s="529"/>
      <c r="C31" s="529"/>
      <c r="D31" s="529"/>
      <c r="E31" s="529"/>
      <c r="F31" s="529"/>
      <c r="G31" s="530"/>
    </row>
    <row r="32" spans="1:7" ht="26.25" customHeight="1">
      <c r="A32" s="528" t="s">
        <v>1220</v>
      </c>
      <c r="B32" s="529"/>
      <c r="C32" s="529"/>
      <c r="D32" s="529"/>
      <c r="E32" s="529"/>
      <c r="F32" s="529"/>
      <c r="G32" s="530"/>
    </row>
    <row r="33" spans="1:7" ht="27.75" customHeight="1">
      <c r="A33" s="528" t="s">
        <v>1221</v>
      </c>
      <c r="B33" s="529"/>
      <c r="C33" s="529"/>
      <c r="D33" s="529"/>
      <c r="E33" s="529"/>
      <c r="F33" s="529"/>
      <c r="G33" s="530"/>
    </row>
    <row r="34" spans="1:7" ht="27" customHeight="1">
      <c r="A34" s="528" t="s">
        <v>1222</v>
      </c>
      <c r="B34" s="529"/>
      <c r="C34" s="529"/>
      <c r="D34" s="529"/>
      <c r="E34" s="529"/>
      <c r="F34" s="529"/>
      <c r="G34" s="530"/>
    </row>
    <row r="35" spans="1:7" ht="27.75" customHeight="1">
      <c r="A35" s="528" t="s">
        <v>1223</v>
      </c>
      <c r="B35" s="529"/>
      <c r="C35" s="529"/>
      <c r="D35" s="529"/>
      <c r="E35" s="529"/>
      <c r="F35" s="529"/>
      <c r="G35" s="530"/>
    </row>
    <row r="36" spans="1:7" ht="27.75" customHeight="1">
      <c r="A36" s="522" t="s">
        <v>1224</v>
      </c>
      <c r="B36" s="523"/>
      <c r="C36" s="523"/>
      <c r="D36" s="523"/>
      <c r="E36" s="523"/>
      <c r="F36" s="523"/>
      <c r="G36" s="524"/>
    </row>
  </sheetData>
  <sheetProtection/>
  <mergeCells count="13">
    <mergeCell ref="A1:A2"/>
    <mergeCell ref="D1:E1"/>
    <mergeCell ref="A26:G26"/>
    <mergeCell ref="A27:G27"/>
    <mergeCell ref="A28:G28"/>
    <mergeCell ref="A29:G29"/>
    <mergeCell ref="A36:G36"/>
    <mergeCell ref="A30:G30"/>
    <mergeCell ref="A31:G31"/>
    <mergeCell ref="A32:G32"/>
    <mergeCell ref="A33:G33"/>
    <mergeCell ref="A34:G34"/>
    <mergeCell ref="A35:G3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J75"/>
  <sheetViews>
    <sheetView zoomScalePageLayoutView="0" workbookViewId="0" topLeftCell="A1">
      <selection activeCell="A9" sqref="A9"/>
    </sheetView>
  </sheetViews>
  <sheetFormatPr defaultColWidth="9.33203125" defaultRowHeight="11.25"/>
  <cols>
    <col min="1" max="1" width="47.83203125" style="159" customWidth="1"/>
    <col min="2" max="5" width="19.66015625" style="160" customWidth="1"/>
    <col min="6" max="7" width="23.33203125" style="160" customWidth="1"/>
    <col min="8" max="8" width="24" style="160" customWidth="1"/>
    <col min="9" max="9" width="22.83203125" style="160" customWidth="1"/>
    <col min="10" max="10" width="32.83203125" style="161" customWidth="1"/>
    <col min="11" max="16384" width="9.33203125" style="153" customWidth="1"/>
  </cols>
  <sheetData>
    <row r="1" spans="1:10" ht="27.75">
      <c r="A1" s="151"/>
      <c r="B1" s="152"/>
      <c r="C1" s="152"/>
      <c r="D1" s="366" t="s">
        <v>9</v>
      </c>
      <c r="E1" s="366"/>
      <c r="F1" s="367" t="s">
        <v>10</v>
      </c>
      <c r="G1" s="367"/>
      <c r="H1" s="152"/>
      <c r="I1" s="152"/>
      <c r="J1" s="152"/>
    </row>
    <row r="2" spans="1:10" ht="32.25" customHeight="1">
      <c r="A2" s="151"/>
      <c r="B2" s="152"/>
      <c r="C2" s="368" t="s">
        <v>464</v>
      </c>
      <c r="D2" s="368"/>
      <c r="E2" s="368"/>
      <c r="F2" s="369" t="s">
        <v>465</v>
      </c>
      <c r="G2" s="369"/>
      <c r="H2" s="152"/>
      <c r="I2" s="152"/>
      <c r="J2" s="152"/>
    </row>
    <row r="3" spans="1:10" s="156" customFormat="1" ht="16.5">
      <c r="A3" s="154"/>
      <c r="B3" s="155"/>
      <c r="C3" s="155"/>
      <c r="D3" s="22"/>
      <c r="E3" s="23" t="s">
        <v>14</v>
      </c>
      <c r="F3" s="371" t="s">
        <v>15</v>
      </c>
      <c r="G3" s="371"/>
      <c r="H3" s="155"/>
      <c r="I3" s="416" t="s">
        <v>16</v>
      </c>
      <c r="J3" s="416"/>
    </row>
    <row r="4" spans="1:10" s="158" customFormat="1" ht="14.25">
      <c r="A4" s="412" t="s">
        <v>466</v>
      </c>
      <c r="B4" s="413" t="s">
        <v>467</v>
      </c>
      <c r="C4" s="413" t="s">
        <v>468</v>
      </c>
      <c r="D4" s="413" t="s">
        <v>469</v>
      </c>
      <c r="E4" s="413"/>
      <c r="F4" s="413"/>
      <c r="G4" s="413"/>
      <c r="H4" s="413"/>
      <c r="I4" s="413"/>
      <c r="J4" s="414" t="s">
        <v>470</v>
      </c>
    </row>
    <row r="5" spans="1:10" s="158" customFormat="1" ht="14.25">
      <c r="A5" s="412"/>
      <c r="B5" s="413"/>
      <c r="C5" s="413"/>
      <c r="D5" s="413" t="s">
        <v>471</v>
      </c>
      <c r="E5" s="415" t="s">
        <v>472</v>
      </c>
      <c r="F5" s="415"/>
      <c r="G5" s="415"/>
      <c r="H5" s="413" t="s">
        <v>473</v>
      </c>
      <c r="I5" s="413" t="s">
        <v>474</v>
      </c>
      <c r="J5" s="414"/>
    </row>
    <row r="6" spans="1:10" s="158" customFormat="1" ht="28.5">
      <c r="A6" s="412"/>
      <c r="B6" s="413"/>
      <c r="C6" s="413"/>
      <c r="D6" s="413"/>
      <c r="E6" s="157" t="s">
        <v>475</v>
      </c>
      <c r="F6" s="157" t="s">
        <v>476</v>
      </c>
      <c r="G6" s="157" t="s">
        <v>477</v>
      </c>
      <c r="H6" s="413"/>
      <c r="I6" s="413"/>
      <c r="J6" s="414"/>
    </row>
    <row r="7" spans="1:10" ht="28.5">
      <c r="A7" s="159" t="s">
        <v>478</v>
      </c>
      <c r="B7" s="160">
        <v>4659213156</v>
      </c>
      <c r="C7" s="160">
        <v>0</v>
      </c>
      <c r="D7" s="160">
        <v>0</v>
      </c>
      <c r="E7" s="160">
        <v>0</v>
      </c>
      <c r="F7" s="160">
        <v>60000</v>
      </c>
      <c r="G7" s="160">
        <v>2693376</v>
      </c>
      <c r="H7" s="160">
        <v>0</v>
      </c>
      <c r="I7" s="160">
        <v>0</v>
      </c>
      <c r="J7" s="161">
        <v>4661966532</v>
      </c>
    </row>
    <row r="8" spans="1:10" ht="28.5">
      <c r="A8" s="159" t="s">
        <v>479</v>
      </c>
      <c r="B8" s="160">
        <v>4658319250</v>
      </c>
      <c r="C8" s="160">
        <v>0</v>
      </c>
      <c r="D8" s="160">
        <v>0</v>
      </c>
      <c r="E8" s="160">
        <v>0</v>
      </c>
      <c r="F8" s="160">
        <v>0</v>
      </c>
      <c r="G8" s="160">
        <v>0</v>
      </c>
      <c r="H8" s="160">
        <v>0</v>
      </c>
      <c r="I8" s="160">
        <v>0</v>
      </c>
      <c r="J8" s="161">
        <v>4658319250</v>
      </c>
    </row>
    <row r="9" spans="1:10" ht="42.75">
      <c r="A9" s="159" t="s">
        <v>480</v>
      </c>
      <c r="B9" s="160">
        <v>1496767875</v>
      </c>
      <c r="C9" s="160">
        <v>0</v>
      </c>
      <c r="D9" s="160">
        <v>0</v>
      </c>
      <c r="E9" s="160">
        <v>0</v>
      </c>
      <c r="F9" s="160">
        <v>0</v>
      </c>
      <c r="G9" s="160">
        <v>0</v>
      </c>
      <c r="H9" s="160">
        <v>0</v>
      </c>
      <c r="I9" s="160">
        <v>0</v>
      </c>
      <c r="J9" s="161">
        <v>1496767875</v>
      </c>
    </row>
    <row r="10" spans="1:10" ht="42.75">
      <c r="A10" s="159" t="s">
        <v>481</v>
      </c>
      <c r="B10" s="160">
        <v>1240364</v>
      </c>
      <c r="C10" s="160">
        <v>0</v>
      </c>
      <c r="D10" s="160">
        <v>0</v>
      </c>
      <c r="E10" s="160">
        <v>0</v>
      </c>
      <c r="F10" s="160">
        <v>0</v>
      </c>
      <c r="G10" s="160">
        <v>0</v>
      </c>
      <c r="H10" s="160">
        <v>0</v>
      </c>
      <c r="I10" s="160">
        <v>0</v>
      </c>
      <c r="J10" s="161">
        <v>1240364</v>
      </c>
    </row>
    <row r="11" spans="1:10" ht="42.75">
      <c r="A11" s="159" t="s">
        <v>482</v>
      </c>
      <c r="B11" s="160">
        <v>8854</v>
      </c>
      <c r="C11" s="160">
        <v>0</v>
      </c>
      <c r="D11" s="160">
        <v>0</v>
      </c>
      <c r="E11" s="160">
        <v>0</v>
      </c>
      <c r="F11" s="160">
        <v>0</v>
      </c>
      <c r="G11" s="160">
        <v>0</v>
      </c>
      <c r="H11" s="160">
        <v>0</v>
      </c>
      <c r="I11" s="160">
        <v>0</v>
      </c>
      <c r="J11" s="161">
        <v>8854</v>
      </c>
    </row>
    <row r="12" spans="1:10" ht="42.75">
      <c r="A12" s="159" t="s">
        <v>483</v>
      </c>
      <c r="B12" s="160">
        <v>87500</v>
      </c>
      <c r="C12" s="160">
        <v>0</v>
      </c>
      <c r="D12" s="160">
        <v>0</v>
      </c>
      <c r="E12" s="160">
        <v>0</v>
      </c>
      <c r="F12" s="160">
        <v>0</v>
      </c>
      <c r="G12" s="160">
        <v>0</v>
      </c>
      <c r="H12" s="160">
        <v>0</v>
      </c>
      <c r="I12" s="160">
        <v>0</v>
      </c>
      <c r="J12" s="161">
        <v>87500</v>
      </c>
    </row>
    <row r="13" spans="1:10" ht="42.75">
      <c r="A13" s="159" t="s">
        <v>484</v>
      </c>
      <c r="B13" s="160">
        <v>112000</v>
      </c>
      <c r="C13" s="160">
        <v>0</v>
      </c>
      <c r="D13" s="160">
        <v>0</v>
      </c>
      <c r="E13" s="160">
        <v>0</v>
      </c>
      <c r="F13" s="160">
        <v>0</v>
      </c>
      <c r="G13" s="160">
        <v>0</v>
      </c>
      <c r="H13" s="160">
        <v>0</v>
      </c>
      <c r="I13" s="160">
        <v>0</v>
      </c>
      <c r="J13" s="161">
        <v>112000</v>
      </c>
    </row>
    <row r="14" spans="1:10" ht="42.75">
      <c r="A14" s="159" t="s">
        <v>485</v>
      </c>
      <c r="B14" s="160">
        <v>2718</v>
      </c>
      <c r="C14" s="160">
        <v>0</v>
      </c>
      <c r="D14" s="160">
        <v>0</v>
      </c>
      <c r="E14" s="160">
        <v>0</v>
      </c>
      <c r="F14" s="160">
        <v>0</v>
      </c>
      <c r="G14" s="160">
        <v>0</v>
      </c>
      <c r="H14" s="160">
        <v>0</v>
      </c>
      <c r="I14" s="160">
        <v>0</v>
      </c>
      <c r="J14" s="161">
        <v>2718</v>
      </c>
    </row>
    <row r="15" spans="1:10" ht="42.75">
      <c r="A15" s="159" t="s">
        <v>486</v>
      </c>
      <c r="B15" s="160">
        <v>1800373</v>
      </c>
      <c r="C15" s="160">
        <v>0</v>
      </c>
      <c r="D15" s="160">
        <v>0</v>
      </c>
      <c r="E15" s="160">
        <v>0</v>
      </c>
      <c r="F15" s="160">
        <v>0</v>
      </c>
      <c r="G15" s="160">
        <v>0</v>
      </c>
      <c r="H15" s="160">
        <v>0</v>
      </c>
      <c r="I15" s="160">
        <v>0</v>
      </c>
      <c r="J15" s="161">
        <v>1800373</v>
      </c>
    </row>
    <row r="16" spans="1:10" ht="42.75">
      <c r="A16" s="159" t="s">
        <v>487</v>
      </c>
      <c r="B16" s="160">
        <v>2155084</v>
      </c>
      <c r="C16" s="160">
        <v>0</v>
      </c>
      <c r="D16" s="160">
        <v>0</v>
      </c>
      <c r="E16" s="160">
        <v>0</v>
      </c>
      <c r="F16" s="160">
        <v>0</v>
      </c>
      <c r="G16" s="160">
        <v>0</v>
      </c>
      <c r="H16" s="160">
        <v>0</v>
      </c>
      <c r="I16" s="160">
        <v>0</v>
      </c>
      <c r="J16" s="161">
        <v>2155084</v>
      </c>
    </row>
    <row r="17" spans="1:10" ht="42.75">
      <c r="A17" s="159" t="s">
        <v>488</v>
      </c>
      <c r="B17" s="160">
        <v>19031</v>
      </c>
      <c r="C17" s="160">
        <v>0</v>
      </c>
      <c r="D17" s="160">
        <v>0</v>
      </c>
      <c r="E17" s="160">
        <v>0</v>
      </c>
      <c r="F17" s="160">
        <v>0</v>
      </c>
      <c r="G17" s="160">
        <v>0</v>
      </c>
      <c r="H17" s="160">
        <v>0</v>
      </c>
      <c r="I17" s="160">
        <v>0</v>
      </c>
      <c r="J17" s="161">
        <v>19031</v>
      </c>
    </row>
    <row r="18" spans="1:10" ht="42.75">
      <c r="A18" s="159" t="s">
        <v>489</v>
      </c>
      <c r="B18" s="160">
        <v>1583825</v>
      </c>
      <c r="C18" s="160">
        <v>0</v>
      </c>
      <c r="D18" s="160">
        <v>0</v>
      </c>
      <c r="E18" s="160">
        <v>0</v>
      </c>
      <c r="F18" s="160">
        <v>0</v>
      </c>
      <c r="G18" s="160">
        <v>0</v>
      </c>
      <c r="H18" s="160">
        <v>0</v>
      </c>
      <c r="I18" s="160">
        <v>0</v>
      </c>
      <c r="J18" s="161">
        <v>1583825</v>
      </c>
    </row>
    <row r="19" spans="1:10" ht="42.75">
      <c r="A19" s="159" t="s">
        <v>490</v>
      </c>
      <c r="B19" s="160">
        <v>450007</v>
      </c>
      <c r="C19" s="160">
        <v>0</v>
      </c>
      <c r="D19" s="160">
        <v>0</v>
      </c>
      <c r="E19" s="160">
        <v>0</v>
      </c>
      <c r="F19" s="160">
        <v>0</v>
      </c>
      <c r="G19" s="160">
        <v>0</v>
      </c>
      <c r="H19" s="160">
        <v>0</v>
      </c>
      <c r="I19" s="160">
        <v>0</v>
      </c>
      <c r="J19" s="161">
        <v>450007</v>
      </c>
    </row>
    <row r="20" spans="1:10" ht="42.75">
      <c r="A20" s="159" t="s">
        <v>491</v>
      </c>
      <c r="B20" s="160">
        <v>3135617180</v>
      </c>
      <c r="C20" s="160">
        <v>0</v>
      </c>
      <c r="D20" s="160">
        <v>0</v>
      </c>
      <c r="E20" s="160">
        <v>0</v>
      </c>
      <c r="F20" s="160">
        <v>0</v>
      </c>
      <c r="G20" s="160">
        <v>0</v>
      </c>
      <c r="H20" s="160">
        <v>0</v>
      </c>
      <c r="I20" s="160">
        <v>0</v>
      </c>
      <c r="J20" s="161">
        <v>3135617180</v>
      </c>
    </row>
    <row r="21" spans="1:10" ht="42.75">
      <c r="A21" s="159" t="s">
        <v>492</v>
      </c>
      <c r="B21" s="160">
        <v>16767258</v>
      </c>
      <c r="C21" s="160">
        <v>0</v>
      </c>
      <c r="D21" s="160">
        <v>0</v>
      </c>
      <c r="E21" s="160">
        <v>0</v>
      </c>
      <c r="F21" s="160">
        <v>0</v>
      </c>
      <c r="G21" s="160">
        <v>0</v>
      </c>
      <c r="H21" s="160">
        <v>0</v>
      </c>
      <c r="I21" s="160">
        <v>0</v>
      </c>
      <c r="J21" s="161">
        <v>16767258</v>
      </c>
    </row>
    <row r="22" spans="1:10" ht="42.75">
      <c r="A22" s="162" t="s">
        <v>493</v>
      </c>
      <c r="B22" s="163">
        <v>1707181</v>
      </c>
      <c r="C22" s="163">
        <v>0</v>
      </c>
      <c r="D22" s="163">
        <v>0</v>
      </c>
      <c r="E22" s="163">
        <v>0</v>
      </c>
      <c r="F22" s="163">
        <v>0</v>
      </c>
      <c r="G22" s="163">
        <v>0</v>
      </c>
      <c r="H22" s="163">
        <v>0</v>
      </c>
      <c r="I22" s="163">
        <v>0</v>
      </c>
      <c r="J22" s="164">
        <v>1707181</v>
      </c>
    </row>
    <row r="23" spans="1:10" ht="28.5">
      <c r="A23" s="159" t="s">
        <v>494</v>
      </c>
      <c r="B23" s="160">
        <v>893906</v>
      </c>
      <c r="C23" s="160">
        <v>0</v>
      </c>
      <c r="D23" s="160">
        <v>0</v>
      </c>
      <c r="E23" s="160">
        <v>0</v>
      </c>
      <c r="F23" s="160">
        <v>60000</v>
      </c>
      <c r="G23" s="160">
        <v>2693376</v>
      </c>
      <c r="H23" s="160">
        <v>0</v>
      </c>
      <c r="I23" s="160">
        <v>0</v>
      </c>
      <c r="J23" s="161">
        <v>3647282</v>
      </c>
    </row>
    <row r="24" spans="1:10" ht="28.5">
      <c r="A24" s="159" t="s">
        <v>495</v>
      </c>
      <c r="B24" s="160">
        <v>893906</v>
      </c>
      <c r="C24" s="160">
        <v>0</v>
      </c>
      <c r="D24" s="160">
        <v>0</v>
      </c>
      <c r="E24" s="160">
        <v>0</v>
      </c>
      <c r="F24" s="160">
        <v>0</v>
      </c>
      <c r="G24" s="160">
        <v>0</v>
      </c>
      <c r="H24" s="160">
        <v>0</v>
      </c>
      <c r="I24" s="160">
        <v>0</v>
      </c>
      <c r="J24" s="161">
        <v>893906</v>
      </c>
    </row>
    <row r="25" spans="1:10" ht="42.75">
      <c r="A25" s="159" t="s">
        <v>496</v>
      </c>
      <c r="B25" s="160">
        <v>88000</v>
      </c>
      <c r="C25" s="160">
        <v>0</v>
      </c>
      <c r="D25" s="160">
        <v>0</v>
      </c>
      <c r="E25" s="160">
        <v>0</v>
      </c>
      <c r="F25" s="160">
        <v>0</v>
      </c>
      <c r="G25" s="160">
        <v>0</v>
      </c>
      <c r="H25" s="160">
        <v>0</v>
      </c>
      <c r="I25" s="160">
        <v>0</v>
      </c>
      <c r="J25" s="161">
        <v>88000</v>
      </c>
    </row>
    <row r="26" spans="1:10" ht="42.75">
      <c r="A26" s="159" t="s">
        <v>497</v>
      </c>
      <c r="B26" s="160">
        <v>20000</v>
      </c>
      <c r="C26" s="160">
        <v>0</v>
      </c>
      <c r="D26" s="160">
        <v>0</v>
      </c>
      <c r="E26" s="160">
        <v>0</v>
      </c>
      <c r="F26" s="160">
        <v>0</v>
      </c>
      <c r="G26" s="160">
        <v>0</v>
      </c>
      <c r="H26" s="160">
        <v>0</v>
      </c>
      <c r="I26" s="160">
        <v>0</v>
      </c>
      <c r="J26" s="161">
        <v>20000</v>
      </c>
    </row>
    <row r="27" spans="1:10" ht="42.75">
      <c r="A27" s="159" t="s">
        <v>498</v>
      </c>
      <c r="B27" s="160">
        <v>257113</v>
      </c>
      <c r="C27" s="160">
        <v>0</v>
      </c>
      <c r="D27" s="160">
        <v>0</v>
      </c>
      <c r="E27" s="160">
        <v>0</v>
      </c>
      <c r="F27" s="160">
        <v>0</v>
      </c>
      <c r="G27" s="160">
        <v>0</v>
      </c>
      <c r="H27" s="160">
        <v>0</v>
      </c>
      <c r="I27" s="160">
        <v>0</v>
      </c>
      <c r="J27" s="161">
        <v>257113</v>
      </c>
    </row>
    <row r="28" spans="1:10" ht="42.75">
      <c r="A28" s="159" t="s">
        <v>499</v>
      </c>
      <c r="B28" s="160">
        <v>3484</v>
      </c>
      <c r="C28" s="160">
        <v>0</v>
      </c>
      <c r="D28" s="160">
        <v>0</v>
      </c>
      <c r="E28" s="160">
        <v>0</v>
      </c>
      <c r="F28" s="160">
        <v>0</v>
      </c>
      <c r="G28" s="160">
        <v>0</v>
      </c>
      <c r="H28" s="160">
        <v>0</v>
      </c>
      <c r="I28" s="160">
        <v>0</v>
      </c>
      <c r="J28" s="161">
        <v>3484</v>
      </c>
    </row>
    <row r="29" spans="1:10" ht="42.75">
      <c r="A29" s="159" t="s">
        <v>500</v>
      </c>
      <c r="B29" s="160">
        <v>61000</v>
      </c>
      <c r="C29" s="160">
        <v>0</v>
      </c>
      <c r="D29" s="160">
        <v>0</v>
      </c>
      <c r="E29" s="160">
        <v>0</v>
      </c>
      <c r="F29" s="160">
        <v>0</v>
      </c>
      <c r="G29" s="160">
        <v>0</v>
      </c>
      <c r="H29" s="160">
        <v>0</v>
      </c>
      <c r="I29" s="160">
        <v>0</v>
      </c>
      <c r="J29" s="161">
        <v>61000</v>
      </c>
    </row>
    <row r="30" spans="1:10" ht="42.75">
      <c r="A30" s="159" t="s">
        <v>501</v>
      </c>
      <c r="B30" s="160">
        <v>10950</v>
      </c>
      <c r="C30" s="160">
        <v>0</v>
      </c>
      <c r="D30" s="160">
        <v>0</v>
      </c>
      <c r="E30" s="160">
        <v>0</v>
      </c>
      <c r="F30" s="160">
        <v>0</v>
      </c>
      <c r="G30" s="160">
        <v>0</v>
      </c>
      <c r="H30" s="160">
        <v>0</v>
      </c>
      <c r="I30" s="160">
        <v>0</v>
      </c>
      <c r="J30" s="161">
        <v>10950</v>
      </c>
    </row>
    <row r="31" spans="1:10" ht="42.75">
      <c r="A31" s="159" t="s">
        <v>502</v>
      </c>
      <c r="B31" s="160">
        <v>11614</v>
      </c>
      <c r="C31" s="160">
        <v>0</v>
      </c>
      <c r="D31" s="160">
        <v>0</v>
      </c>
      <c r="E31" s="160">
        <v>0</v>
      </c>
      <c r="F31" s="160">
        <v>0</v>
      </c>
      <c r="G31" s="160">
        <v>0</v>
      </c>
      <c r="H31" s="160">
        <v>0</v>
      </c>
      <c r="I31" s="160">
        <v>0</v>
      </c>
      <c r="J31" s="161">
        <v>11614</v>
      </c>
    </row>
    <row r="32" spans="1:10" ht="42.75">
      <c r="A32" s="159" t="s">
        <v>503</v>
      </c>
      <c r="B32" s="160">
        <v>8621</v>
      </c>
      <c r="C32" s="160">
        <v>0</v>
      </c>
      <c r="D32" s="160">
        <v>0</v>
      </c>
      <c r="E32" s="160">
        <v>0</v>
      </c>
      <c r="F32" s="160">
        <v>0</v>
      </c>
      <c r="G32" s="160">
        <v>0</v>
      </c>
      <c r="H32" s="160">
        <v>0</v>
      </c>
      <c r="I32" s="160">
        <v>0</v>
      </c>
      <c r="J32" s="161">
        <v>8621</v>
      </c>
    </row>
    <row r="33" spans="1:10" ht="42.75">
      <c r="A33" s="159" t="s">
        <v>504</v>
      </c>
      <c r="B33" s="160">
        <v>48686</v>
      </c>
      <c r="C33" s="160">
        <v>0</v>
      </c>
      <c r="D33" s="160">
        <v>0</v>
      </c>
      <c r="E33" s="160">
        <v>0</v>
      </c>
      <c r="F33" s="160">
        <v>0</v>
      </c>
      <c r="G33" s="160">
        <v>0</v>
      </c>
      <c r="H33" s="160">
        <v>0</v>
      </c>
      <c r="I33" s="160">
        <v>0</v>
      </c>
      <c r="J33" s="161">
        <v>48686</v>
      </c>
    </row>
    <row r="34" spans="1:10" ht="42.75">
      <c r="A34" s="159" t="s">
        <v>505</v>
      </c>
      <c r="B34" s="160">
        <v>25741</v>
      </c>
      <c r="C34" s="160">
        <v>0</v>
      </c>
      <c r="D34" s="160">
        <v>0</v>
      </c>
      <c r="E34" s="160">
        <v>0</v>
      </c>
      <c r="F34" s="160">
        <v>0</v>
      </c>
      <c r="G34" s="160">
        <v>0</v>
      </c>
      <c r="H34" s="160">
        <v>0</v>
      </c>
      <c r="I34" s="160">
        <v>0</v>
      </c>
      <c r="J34" s="161">
        <v>25741</v>
      </c>
    </row>
    <row r="35" spans="1:10" ht="42.75">
      <c r="A35" s="159" t="s">
        <v>506</v>
      </c>
      <c r="B35" s="160">
        <v>119333</v>
      </c>
      <c r="C35" s="160">
        <v>0</v>
      </c>
      <c r="D35" s="160">
        <v>0</v>
      </c>
      <c r="E35" s="160">
        <v>0</v>
      </c>
      <c r="F35" s="160">
        <v>0</v>
      </c>
      <c r="G35" s="160">
        <v>0</v>
      </c>
      <c r="H35" s="160">
        <v>0</v>
      </c>
      <c r="I35" s="160">
        <v>0</v>
      </c>
      <c r="J35" s="161">
        <v>119333</v>
      </c>
    </row>
    <row r="36" spans="1:10" ht="42.75">
      <c r="A36" s="159" t="s">
        <v>507</v>
      </c>
      <c r="B36" s="160">
        <v>6000</v>
      </c>
      <c r="C36" s="160">
        <v>0</v>
      </c>
      <c r="D36" s="160">
        <v>0</v>
      </c>
      <c r="E36" s="160">
        <v>0</v>
      </c>
      <c r="F36" s="160">
        <v>0</v>
      </c>
      <c r="G36" s="160">
        <v>0</v>
      </c>
      <c r="H36" s="160">
        <v>0</v>
      </c>
      <c r="I36" s="160">
        <v>0</v>
      </c>
      <c r="J36" s="161">
        <v>6000</v>
      </c>
    </row>
    <row r="37" spans="1:10" ht="42.75">
      <c r="A37" s="159" t="s">
        <v>508</v>
      </c>
      <c r="B37" s="160">
        <v>233364</v>
      </c>
      <c r="C37" s="160">
        <v>0</v>
      </c>
      <c r="D37" s="160">
        <v>0</v>
      </c>
      <c r="E37" s="160">
        <v>0</v>
      </c>
      <c r="F37" s="160">
        <v>0</v>
      </c>
      <c r="G37" s="160">
        <v>0</v>
      </c>
      <c r="H37" s="160">
        <v>0</v>
      </c>
      <c r="I37" s="160">
        <v>0</v>
      </c>
      <c r="J37" s="161">
        <v>233364</v>
      </c>
    </row>
    <row r="38" spans="1:10" ht="28.5">
      <c r="A38" s="159" t="s">
        <v>509</v>
      </c>
      <c r="B38" s="160">
        <v>0</v>
      </c>
      <c r="C38" s="160">
        <v>0</v>
      </c>
      <c r="D38" s="160">
        <v>0</v>
      </c>
      <c r="E38" s="160">
        <v>0</v>
      </c>
      <c r="F38" s="160">
        <v>0</v>
      </c>
      <c r="G38" s="160">
        <v>0</v>
      </c>
      <c r="H38" s="160">
        <v>0</v>
      </c>
      <c r="I38" s="160">
        <v>0</v>
      </c>
      <c r="J38" s="161">
        <v>0</v>
      </c>
    </row>
    <row r="39" spans="1:10" ht="28.5">
      <c r="A39" s="162" t="s">
        <v>510</v>
      </c>
      <c r="B39" s="163">
        <v>0</v>
      </c>
      <c r="C39" s="163">
        <v>0</v>
      </c>
      <c r="D39" s="163">
        <v>0</v>
      </c>
      <c r="E39" s="163">
        <v>0</v>
      </c>
      <c r="F39" s="163">
        <v>60000</v>
      </c>
      <c r="G39" s="163">
        <v>2693376</v>
      </c>
      <c r="H39" s="163">
        <v>0</v>
      </c>
      <c r="I39" s="163">
        <v>0</v>
      </c>
      <c r="J39" s="164">
        <v>2753376</v>
      </c>
    </row>
    <row r="40" spans="1:10" ht="42.75">
      <c r="A40" s="159" t="s">
        <v>511</v>
      </c>
      <c r="B40" s="160">
        <v>0</v>
      </c>
      <c r="C40" s="160">
        <v>0</v>
      </c>
      <c r="D40" s="160">
        <v>0</v>
      </c>
      <c r="E40" s="160">
        <v>0</v>
      </c>
      <c r="F40" s="160">
        <v>0</v>
      </c>
      <c r="G40" s="160">
        <v>50000</v>
      </c>
      <c r="H40" s="160">
        <v>0</v>
      </c>
      <c r="I40" s="160">
        <v>0</v>
      </c>
      <c r="J40" s="161">
        <v>50000</v>
      </c>
    </row>
    <row r="41" spans="1:10" ht="28.5">
      <c r="A41" s="159" t="s">
        <v>512</v>
      </c>
      <c r="B41" s="160">
        <v>0</v>
      </c>
      <c r="C41" s="160">
        <v>0</v>
      </c>
      <c r="D41" s="160">
        <v>0</v>
      </c>
      <c r="E41" s="160">
        <v>0</v>
      </c>
      <c r="F41" s="160">
        <v>0</v>
      </c>
      <c r="G41" s="160">
        <v>2643376</v>
      </c>
      <c r="H41" s="160">
        <v>0</v>
      </c>
      <c r="I41" s="160">
        <v>0</v>
      </c>
      <c r="J41" s="161">
        <v>2643376</v>
      </c>
    </row>
    <row r="42" spans="1:10" ht="28.5">
      <c r="A42" s="159" t="s">
        <v>513</v>
      </c>
      <c r="B42" s="160">
        <v>0</v>
      </c>
      <c r="C42" s="160">
        <v>0</v>
      </c>
      <c r="D42" s="160">
        <v>0</v>
      </c>
      <c r="E42" s="160">
        <v>0</v>
      </c>
      <c r="F42" s="160">
        <v>0</v>
      </c>
      <c r="G42" s="160">
        <v>0</v>
      </c>
      <c r="H42" s="160">
        <v>0</v>
      </c>
      <c r="I42" s="160">
        <v>0</v>
      </c>
      <c r="J42" s="161">
        <v>0</v>
      </c>
    </row>
    <row r="43" spans="1:10" ht="28.5">
      <c r="A43" s="159" t="s">
        <v>514</v>
      </c>
      <c r="B43" s="160">
        <v>0</v>
      </c>
      <c r="C43" s="160">
        <v>0</v>
      </c>
      <c r="D43" s="160">
        <v>0</v>
      </c>
      <c r="E43" s="160">
        <v>0</v>
      </c>
      <c r="F43" s="160">
        <v>0</v>
      </c>
      <c r="G43" s="160">
        <v>0</v>
      </c>
      <c r="H43" s="160">
        <v>0</v>
      </c>
      <c r="I43" s="160">
        <v>0</v>
      </c>
      <c r="J43" s="161">
        <v>0</v>
      </c>
    </row>
    <row r="44" spans="1:10" ht="42.75">
      <c r="A44" s="159" t="s">
        <v>515</v>
      </c>
      <c r="B44" s="160">
        <v>0</v>
      </c>
      <c r="C44" s="160">
        <v>0</v>
      </c>
      <c r="D44" s="160">
        <v>0</v>
      </c>
      <c r="E44" s="160">
        <v>0</v>
      </c>
      <c r="F44" s="160">
        <v>0</v>
      </c>
      <c r="G44" s="160">
        <v>0</v>
      </c>
      <c r="H44" s="160">
        <v>0</v>
      </c>
      <c r="I44" s="160">
        <v>0</v>
      </c>
      <c r="J44" s="161">
        <v>0</v>
      </c>
    </row>
    <row r="45" spans="1:10" ht="28.5">
      <c r="A45" s="159" t="s">
        <v>516</v>
      </c>
      <c r="B45" s="160">
        <v>0</v>
      </c>
      <c r="C45" s="160">
        <v>0</v>
      </c>
      <c r="D45" s="160">
        <v>0</v>
      </c>
      <c r="E45" s="160">
        <v>0</v>
      </c>
      <c r="F45" s="160">
        <v>60000</v>
      </c>
      <c r="G45" s="160">
        <v>0</v>
      </c>
      <c r="H45" s="160">
        <v>0</v>
      </c>
      <c r="I45" s="160">
        <v>0</v>
      </c>
      <c r="J45" s="161">
        <v>60000</v>
      </c>
    </row>
    <row r="46" spans="1:10" ht="28.5">
      <c r="A46" s="159" t="s">
        <v>517</v>
      </c>
      <c r="B46" s="160">
        <v>0</v>
      </c>
      <c r="C46" s="160">
        <v>0</v>
      </c>
      <c r="D46" s="160">
        <v>0</v>
      </c>
      <c r="E46" s="160">
        <v>0</v>
      </c>
      <c r="F46" s="160">
        <v>0</v>
      </c>
      <c r="G46" s="160">
        <v>0</v>
      </c>
      <c r="H46" s="160">
        <v>0</v>
      </c>
      <c r="I46" s="160">
        <v>0</v>
      </c>
      <c r="J46" s="161">
        <v>0</v>
      </c>
    </row>
    <row r="47" spans="1:10" ht="28.5">
      <c r="A47" s="159" t="s">
        <v>518</v>
      </c>
      <c r="B47" s="160">
        <v>0</v>
      </c>
      <c r="C47" s="160">
        <v>0</v>
      </c>
      <c r="D47" s="160">
        <v>0</v>
      </c>
      <c r="E47" s="160">
        <v>0</v>
      </c>
      <c r="F47" s="160">
        <v>0</v>
      </c>
      <c r="G47" s="160">
        <v>0</v>
      </c>
      <c r="H47" s="160">
        <v>0</v>
      </c>
      <c r="I47" s="160">
        <v>0</v>
      </c>
      <c r="J47" s="161">
        <v>0</v>
      </c>
    </row>
    <row r="48" spans="1:10" ht="28.5">
      <c r="A48" s="159" t="s">
        <v>519</v>
      </c>
      <c r="B48" s="160">
        <v>0</v>
      </c>
      <c r="C48" s="160">
        <v>0</v>
      </c>
      <c r="D48" s="160">
        <v>0</v>
      </c>
      <c r="E48" s="160">
        <v>0</v>
      </c>
      <c r="F48" s="160">
        <v>0</v>
      </c>
      <c r="G48" s="160">
        <v>0</v>
      </c>
      <c r="H48" s="160">
        <v>0</v>
      </c>
      <c r="I48" s="160">
        <v>0</v>
      </c>
      <c r="J48" s="161">
        <v>0</v>
      </c>
    </row>
    <row r="75" spans="1:10" ht="14.25">
      <c r="A75" s="162"/>
      <c r="B75" s="163"/>
      <c r="C75" s="163"/>
      <c r="D75" s="163"/>
      <c r="E75" s="163"/>
      <c r="F75" s="163"/>
      <c r="G75" s="163"/>
      <c r="H75" s="163"/>
      <c r="I75" s="163"/>
      <c r="J75" s="164"/>
    </row>
  </sheetData>
  <sheetProtection/>
  <mergeCells count="15">
    <mergeCell ref="D1:E1"/>
    <mergeCell ref="F1:G1"/>
    <mergeCell ref="C2:E2"/>
    <mergeCell ref="F2:G2"/>
    <mergeCell ref="F3:G3"/>
    <mergeCell ref="I3:J3"/>
    <mergeCell ref="A4:A6"/>
    <mergeCell ref="B4:B6"/>
    <mergeCell ref="C4:C6"/>
    <mergeCell ref="D4:I4"/>
    <mergeCell ref="J4:J6"/>
    <mergeCell ref="D5:D6"/>
    <mergeCell ref="E5:G5"/>
    <mergeCell ref="H5:H6"/>
    <mergeCell ref="I5:I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243"/>
  <sheetViews>
    <sheetView zoomScalePageLayoutView="0" workbookViewId="0" topLeftCell="A1">
      <selection activeCell="A2" sqref="A2"/>
    </sheetView>
  </sheetViews>
  <sheetFormatPr defaultColWidth="9.33203125" defaultRowHeight="11.25"/>
  <cols>
    <col min="1" max="1" width="47.83203125" style="159" customWidth="1"/>
    <col min="2" max="5" width="19.66015625" style="174" customWidth="1"/>
    <col min="6" max="7" width="21.16015625" style="174" customWidth="1"/>
    <col min="8" max="8" width="28.16015625" style="174" customWidth="1"/>
    <col min="9" max="9" width="29" style="174" customWidth="1"/>
    <col min="10" max="10" width="25.33203125" style="174" customWidth="1"/>
    <col min="11" max="16384" width="9.33203125" style="175" customWidth="1"/>
  </cols>
  <sheetData>
    <row r="1" spans="1:10" s="167" customFormat="1" ht="27.75">
      <c r="A1" s="165"/>
      <c r="B1" s="166"/>
      <c r="C1" s="166"/>
      <c r="D1" s="420" t="s">
        <v>9</v>
      </c>
      <c r="E1" s="420"/>
      <c r="F1" s="421" t="s">
        <v>10</v>
      </c>
      <c r="G1" s="421"/>
      <c r="H1" s="166"/>
      <c r="I1" s="166"/>
      <c r="J1" s="166"/>
    </row>
    <row r="2" spans="1:10" s="167" customFormat="1" ht="32.25" customHeight="1">
      <c r="A2" s="165"/>
      <c r="B2" s="166"/>
      <c r="C2" s="422" t="s">
        <v>520</v>
      </c>
      <c r="D2" s="422"/>
      <c r="E2" s="422"/>
      <c r="F2" s="423" t="s">
        <v>521</v>
      </c>
      <c r="G2" s="423"/>
      <c r="H2" s="166"/>
      <c r="I2" s="166"/>
      <c r="J2" s="166"/>
    </row>
    <row r="3" spans="1:10" s="172" customFormat="1" ht="16.5">
      <c r="A3" s="168"/>
      <c r="B3" s="169"/>
      <c r="C3" s="169"/>
      <c r="D3" s="170"/>
      <c r="E3" s="171" t="s">
        <v>14</v>
      </c>
      <c r="F3" s="424" t="s">
        <v>15</v>
      </c>
      <c r="G3" s="424"/>
      <c r="H3" s="169"/>
      <c r="I3" s="425" t="s">
        <v>16</v>
      </c>
      <c r="J3" s="425"/>
    </row>
    <row r="4" spans="1:10" s="173" customFormat="1" ht="14.25" customHeight="1">
      <c r="A4" s="412" t="s">
        <v>466</v>
      </c>
      <c r="B4" s="413" t="s">
        <v>522</v>
      </c>
      <c r="C4" s="417" t="s">
        <v>523</v>
      </c>
      <c r="D4" s="418"/>
      <c r="E4" s="419"/>
      <c r="F4" s="417" t="s">
        <v>524</v>
      </c>
      <c r="G4" s="419"/>
      <c r="H4" s="413" t="s">
        <v>525</v>
      </c>
      <c r="I4" s="413" t="s">
        <v>526</v>
      </c>
      <c r="J4" s="413" t="s">
        <v>527</v>
      </c>
    </row>
    <row r="5" spans="1:10" s="173" customFormat="1" ht="55.5" customHeight="1">
      <c r="A5" s="412"/>
      <c r="B5" s="413"/>
      <c r="C5" s="157" t="s">
        <v>528</v>
      </c>
      <c r="D5" s="157" t="s">
        <v>529</v>
      </c>
      <c r="E5" s="157" t="s">
        <v>530</v>
      </c>
      <c r="F5" s="157" t="s">
        <v>531</v>
      </c>
      <c r="G5" s="157" t="s">
        <v>477</v>
      </c>
      <c r="H5" s="413"/>
      <c r="I5" s="413"/>
      <c r="J5" s="413"/>
    </row>
    <row r="6" spans="1:10" ht="28.5">
      <c r="A6" s="159" t="s">
        <v>532</v>
      </c>
      <c r="B6" s="174">
        <v>15850792438</v>
      </c>
      <c r="C6" s="174">
        <v>2365912814</v>
      </c>
      <c r="D6" s="174">
        <v>0</v>
      </c>
      <c r="E6" s="174">
        <v>43940</v>
      </c>
      <c r="F6" s="174">
        <v>393678404</v>
      </c>
      <c r="G6" s="174">
        <v>20000</v>
      </c>
      <c r="H6" s="174">
        <v>1536598056</v>
      </c>
      <c r="I6" s="174">
        <v>17073849540</v>
      </c>
      <c r="J6" s="174">
        <v>9948616</v>
      </c>
    </row>
    <row r="7" spans="1:10" ht="28.5">
      <c r="A7" s="159" t="s">
        <v>533</v>
      </c>
      <c r="B7" s="174">
        <v>15845162638</v>
      </c>
      <c r="C7" s="174">
        <v>0</v>
      </c>
      <c r="D7" s="174">
        <v>0</v>
      </c>
      <c r="E7" s="174">
        <v>43940</v>
      </c>
      <c r="F7" s="174">
        <v>0</v>
      </c>
      <c r="G7" s="174">
        <v>0</v>
      </c>
      <c r="H7" s="174">
        <v>0</v>
      </c>
      <c r="I7" s="174">
        <v>15845206578</v>
      </c>
      <c r="J7" s="174">
        <v>9849616</v>
      </c>
    </row>
    <row r="8" spans="1:10" ht="28.5">
      <c r="A8" s="159" t="s">
        <v>534</v>
      </c>
      <c r="B8" s="174">
        <v>15810803053</v>
      </c>
      <c r="C8" s="174">
        <v>0</v>
      </c>
      <c r="D8" s="174">
        <v>0</v>
      </c>
      <c r="E8" s="174">
        <v>43940</v>
      </c>
      <c r="F8" s="174">
        <v>0</v>
      </c>
      <c r="G8" s="174">
        <v>0</v>
      </c>
      <c r="H8" s="174">
        <v>0</v>
      </c>
      <c r="I8" s="174">
        <v>15810846993</v>
      </c>
      <c r="J8" s="174">
        <v>9849616</v>
      </c>
    </row>
    <row r="9" spans="1:10" ht="42.75">
      <c r="A9" s="159" t="s">
        <v>535</v>
      </c>
      <c r="B9" s="174">
        <v>2837580151</v>
      </c>
      <c r="C9" s="174">
        <v>0</v>
      </c>
      <c r="D9" s="174">
        <v>0</v>
      </c>
      <c r="E9" s="174">
        <v>0</v>
      </c>
      <c r="F9" s="174">
        <v>0</v>
      </c>
      <c r="G9" s="174">
        <v>0</v>
      </c>
      <c r="H9" s="174">
        <v>0</v>
      </c>
      <c r="I9" s="174">
        <v>2837580151</v>
      </c>
      <c r="J9" s="174">
        <v>0</v>
      </c>
    </row>
    <row r="10" spans="1:10" ht="42.75">
      <c r="A10" s="159" t="s">
        <v>536</v>
      </c>
      <c r="B10" s="174">
        <v>1321707347</v>
      </c>
      <c r="C10" s="174">
        <v>0</v>
      </c>
      <c r="D10" s="174">
        <v>0</v>
      </c>
      <c r="E10" s="174">
        <v>0</v>
      </c>
      <c r="F10" s="174">
        <v>0</v>
      </c>
      <c r="G10" s="174">
        <v>0</v>
      </c>
      <c r="H10" s="174">
        <v>0</v>
      </c>
      <c r="I10" s="174">
        <v>1321707347</v>
      </c>
      <c r="J10" s="174">
        <v>0</v>
      </c>
    </row>
    <row r="11" spans="1:10" ht="42.75">
      <c r="A11" s="159" t="s">
        <v>537</v>
      </c>
      <c r="B11" s="174">
        <v>239903828</v>
      </c>
      <c r="C11" s="174">
        <v>0</v>
      </c>
      <c r="D11" s="174">
        <v>0</v>
      </c>
      <c r="E11" s="174">
        <v>0</v>
      </c>
      <c r="F11" s="174">
        <v>0</v>
      </c>
      <c r="G11" s="174">
        <v>0</v>
      </c>
      <c r="H11" s="174">
        <v>0</v>
      </c>
      <c r="I11" s="174">
        <v>239903828</v>
      </c>
      <c r="J11" s="174">
        <v>0</v>
      </c>
    </row>
    <row r="12" spans="1:10" ht="42.75">
      <c r="A12" s="159" t="s">
        <v>538</v>
      </c>
      <c r="B12" s="174">
        <v>417675</v>
      </c>
      <c r="C12" s="174">
        <v>0</v>
      </c>
      <c r="D12" s="174">
        <v>0</v>
      </c>
      <c r="E12" s="174">
        <v>0</v>
      </c>
      <c r="F12" s="174">
        <v>0</v>
      </c>
      <c r="G12" s="174">
        <v>0</v>
      </c>
      <c r="H12" s="174">
        <v>0</v>
      </c>
      <c r="I12" s="174">
        <v>417675</v>
      </c>
      <c r="J12" s="174">
        <v>0</v>
      </c>
    </row>
    <row r="13" spans="1:10" ht="42.75">
      <c r="A13" s="159" t="s">
        <v>539</v>
      </c>
      <c r="B13" s="174">
        <v>1045423</v>
      </c>
      <c r="C13" s="174">
        <v>0</v>
      </c>
      <c r="D13" s="174">
        <v>0</v>
      </c>
      <c r="E13" s="174">
        <v>0</v>
      </c>
      <c r="F13" s="174">
        <v>0</v>
      </c>
      <c r="G13" s="174">
        <v>0</v>
      </c>
      <c r="H13" s="174">
        <v>0</v>
      </c>
      <c r="I13" s="174">
        <v>1045423</v>
      </c>
      <c r="J13" s="174">
        <v>0</v>
      </c>
    </row>
    <row r="14" spans="1:10" ht="57">
      <c r="A14" s="159" t="s">
        <v>540</v>
      </c>
      <c r="B14" s="174">
        <v>8963734</v>
      </c>
      <c r="C14" s="174">
        <v>0</v>
      </c>
      <c r="D14" s="174">
        <v>0</v>
      </c>
      <c r="E14" s="174">
        <v>0</v>
      </c>
      <c r="F14" s="174">
        <v>0</v>
      </c>
      <c r="G14" s="174">
        <v>0</v>
      </c>
      <c r="H14" s="174">
        <v>0</v>
      </c>
      <c r="I14" s="174">
        <v>8963734</v>
      </c>
      <c r="J14" s="174">
        <v>0</v>
      </c>
    </row>
    <row r="15" spans="1:10" ht="42.75">
      <c r="A15" s="159" t="s">
        <v>541</v>
      </c>
      <c r="B15" s="174">
        <v>9518357483</v>
      </c>
      <c r="C15" s="174">
        <v>0</v>
      </c>
      <c r="D15" s="174">
        <v>0</v>
      </c>
      <c r="E15" s="174">
        <v>0</v>
      </c>
      <c r="F15" s="174">
        <v>0</v>
      </c>
      <c r="G15" s="174">
        <v>0</v>
      </c>
      <c r="H15" s="174">
        <v>0</v>
      </c>
      <c r="I15" s="174">
        <v>9518357483</v>
      </c>
      <c r="J15" s="174">
        <v>480616</v>
      </c>
    </row>
    <row r="16" spans="1:10" ht="42.75">
      <c r="A16" s="159" t="s">
        <v>542</v>
      </c>
      <c r="B16" s="174">
        <v>70507234</v>
      </c>
      <c r="C16" s="174">
        <v>0</v>
      </c>
      <c r="D16" s="174">
        <v>0</v>
      </c>
      <c r="E16" s="174">
        <v>0</v>
      </c>
      <c r="F16" s="174">
        <v>0</v>
      </c>
      <c r="G16" s="174">
        <v>0</v>
      </c>
      <c r="H16" s="174">
        <v>0</v>
      </c>
      <c r="I16" s="174">
        <v>70507234</v>
      </c>
      <c r="J16" s="174">
        <v>9271000</v>
      </c>
    </row>
    <row r="17" spans="1:10" ht="42.75">
      <c r="A17" s="159" t="s">
        <v>543</v>
      </c>
      <c r="B17" s="174">
        <v>1781367017</v>
      </c>
      <c r="C17" s="174">
        <v>0</v>
      </c>
      <c r="D17" s="174">
        <v>0</v>
      </c>
      <c r="E17" s="174">
        <v>4746</v>
      </c>
      <c r="F17" s="174">
        <v>0</v>
      </c>
      <c r="G17" s="174">
        <v>0</v>
      </c>
      <c r="H17" s="174">
        <v>0</v>
      </c>
      <c r="I17" s="174">
        <v>1781371763</v>
      </c>
      <c r="J17" s="174">
        <v>98000</v>
      </c>
    </row>
    <row r="18" spans="1:10" ht="42.75">
      <c r="A18" s="159" t="s">
        <v>544</v>
      </c>
      <c r="B18" s="174">
        <v>15965244</v>
      </c>
      <c r="C18" s="174">
        <v>0</v>
      </c>
      <c r="D18" s="174">
        <v>0</v>
      </c>
      <c r="E18" s="174">
        <v>0</v>
      </c>
      <c r="F18" s="174">
        <v>0</v>
      </c>
      <c r="G18" s="174">
        <v>0</v>
      </c>
      <c r="H18" s="174">
        <v>0</v>
      </c>
      <c r="I18" s="174">
        <v>15965244</v>
      </c>
      <c r="J18" s="174">
        <v>0</v>
      </c>
    </row>
    <row r="19" spans="1:10" ht="42.75">
      <c r="A19" s="159" t="s">
        <v>545</v>
      </c>
      <c r="B19" s="174">
        <v>6626216</v>
      </c>
      <c r="C19" s="174">
        <v>0</v>
      </c>
      <c r="D19" s="174">
        <v>0</v>
      </c>
      <c r="E19" s="174">
        <v>39194</v>
      </c>
      <c r="F19" s="174">
        <v>0</v>
      </c>
      <c r="G19" s="174">
        <v>0</v>
      </c>
      <c r="H19" s="174">
        <v>0</v>
      </c>
      <c r="I19" s="174">
        <v>6665410</v>
      </c>
      <c r="J19" s="174">
        <v>0</v>
      </c>
    </row>
    <row r="20" spans="1:10" ht="42.75">
      <c r="A20" s="159" t="s">
        <v>546</v>
      </c>
      <c r="B20" s="174">
        <v>222680</v>
      </c>
      <c r="C20" s="174">
        <v>0</v>
      </c>
      <c r="D20" s="174">
        <v>0</v>
      </c>
      <c r="E20" s="174">
        <v>0</v>
      </c>
      <c r="F20" s="174">
        <v>0</v>
      </c>
      <c r="G20" s="174">
        <v>0</v>
      </c>
      <c r="H20" s="174">
        <v>0</v>
      </c>
      <c r="I20" s="174">
        <v>222680</v>
      </c>
      <c r="J20" s="174">
        <v>0</v>
      </c>
    </row>
    <row r="21" spans="1:10" ht="42.75">
      <c r="A21" s="162" t="s">
        <v>547</v>
      </c>
      <c r="B21" s="176">
        <v>8139021</v>
      </c>
      <c r="C21" s="176">
        <v>0</v>
      </c>
      <c r="D21" s="176">
        <v>0</v>
      </c>
      <c r="E21" s="176">
        <v>0</v>
      </c>
      <c r="F21" s="176">
        <v>0</v>
      </c>
      <c r="G21" s="176">
        <v>0</v>
      </c>
      <c r="H21" s="176">
        <v>0</v>
      </c>
      <c r="I21" s="176">
        <v>8139021</v>
      </c>
      <c r="J21" s="176">
        <v>0</v>
      </c>
    </row>
    <row r="22" spans="1:10" ht="28.5">
      <c r="A22" s="159" t="s">
        <v>548</v>
      </c>
      <c r="B22" s="174">
        <v>34359585</v>
      </c>
      <c r="C22" s="174">
        <v>0</v>
      </c>
      <c r="D22" s="174">
        <v>0</v>
      </c>
      <c r="E22" s="174">
        <v>0</v>
      </c>
      <c r="F22" s="174">
        <v>0</v>
      </c>
      <c r="G22" s="174">
        <v>0</v>
      </c>
      <c r="H22" s="174">
        <v>0</v>
      </c>
      <c r="I22" s="174">
        <v>34359585</v>
      </c>
      <c r="J22" s="174">
        <v>0</v>
      </c>
    </row>
    <row r="23" spans="1:10" ht="42.75">
      <c r="A23" s="159" t="s">
        <v>549</v>
      </c>
      <c r="B23" s="174">
        <v>26939525</v>
      </c>
      <c r="C23" s="174">
        <v>0</v>
      </c>
      <c r="D23" s="174">
        <v>0</v>
      </c>
      <c r="E23" s="174">
        <v>0</v>
      </c>
      <c r="F23" s="174">
        <v>0</v>
      </c>
      <c r="G23" s="174">
        <v>0</v>
      </c>
      <c r="H23" s="174">
        <v>0</v>
      </c>
      <c r="I23" s="174">
        <v>26939525</v>
      </c>
      <c r="J23" s="174">
        <v>0</v>
      </c>
    </row>
    <row r="24" spans="1:10" ht="42.75">
      <c r="A24" s="159" t="s">
        <v>550</v>
      </c>
      <c r="B24" s="174">
        <v>1255060</v>
      </c>
      <c r="C24" s="174">
        <v>0</v>
      </c>
      <c r="D24" s="174">
        <v>0</v>
      </c>
      <c r="E24" s="174">
        <v>0</v>
      </c>
      <c r="F24" s="174">
        <v>0</v>
      </c>
      <c r="G24" s="174">
        <v>0</v>
      </c>
      <c r="H24" s="174">
        <v>0</v>
      </c>
      <c r="I24" s="174">
        <v>1255060</v>
      </c>
      <c r="J24" s="174">
        <v>0</v>
      </c>
    </row>
    <row r="25" spans="1:10" ht="42.75">
      <c r="A25" s="159" t="s">
        <v>551</v>
      </c>
      <c r="B25" s="174">
        <v>6165000</v>
      </c>
      <c r="C25" s="174">
        <v>0</v>
      </c>
      <c r="D25" s="174">
        <v>0</v>
      </c>
      <c r="E25" s="174">
        <v>0</v>
      </c>
      <c r="F25" s="174">
        <v>0</v>
      </c>
      <c r="G25" s="174">
        <v>0</v>
      </c>
      <c r="H25" s="174">
        <v>0</v>
      </c>
      <c r="I25" s="174">
        <v>6165000</v>
      </c>
      <c r="J25" s="174">
        <v>0</v>
      </c>
    </row>
    <row r="26" spans="1:10" ht="28.5">
      <c r="A26" s="159" t="s">
        <v>552</v>
      </c>
      <c r="B26" s="174">
        <v>5629800</v>
      </c>
      <c r="C26" s="174">
        <v>0</v>
      </c>
      <c r="D26" s="174">
        <v>0</v>
      </c>
      <c r="E26" s="174">
        <v>0</v>
      </c>
      <c r="F26" s="174">
        <v>393678404</v>
      </c>
      <c r="G26" s="174">
        <v>20000</v>
      </c>
      <c r="H26" s="174">
        <v>0</v>
      </c>
      <c r="I26" s="174">
        <v>399328204</v>
      </c>
      <c r="J26" s="174">
        <v>99000</v>
      </c>
    </row>
    <row r="27" spans="1:10" ht="28.5">
      <c r="A27" s="159" t="s">
        <v>553</v>
      </c>
      <c r="B27" s="174">
        <v>5629800</v>
      </c>
      <c r="C27" s="174">
        <v>0</v>
      </c>
      <c r="D27" s="174">
        <v>0</v>
      </c>
      <c r="E27" s="174">
        <v>0</v>
      </c>
      <c r="F27" s="174">
        <v>0</v>
      </c>
      <c r="G27" s="174">
        <v>20000</v>
      </c>
      <c r="H27" s="174">
        <v>0</v>
      </c>
      <c r="I27" s="174">
        <v>5649800</v>
      </c>
      <c r="J27" s="174">
        <v>99000</v>
      </c>
    </row>
    <row r="28" spans="1:10" ht="32.25" customHeight="1" hidden="1">
      <c r="A28" s="159" t="s">
        <v>554</v>
      </c>
      <c r="B28" s="174">
        <v>0</v>
      </c>
      <c r="C28" s="174">
        <v>0</v>
      </c>
      <c r="D28" s="174">
        <v>0</v>
      </c>
      <c r="E28" s="174">
        <v>0</v>
      </c>
      <c r="F28" s="174">
        <v>0</v>
      </c>
      <c r="G28" s="174">
        <v>0</v>
      </c>
      <c r="H28" s="174">
        <v>0</v>
      </c>
      <c r="I28" s="174">
        <v>0</v>
      </c>
      <c r="J28" s="174">
        <v>0</v>
      </c>
    </row>
    <row r="29" spans="1:10" ht="42.75">
      <c r="A29" s="159" t="s">
        <v>555</v>
      </c>
      <c r="B29" s="174">
        <v>0</v>
      </c>
      <c r="C29" s="174">
        <v>0</v>
      </c>
      <c r="D29" s="174">
        <v>0</v>
      </c>
      <c r="E29" s="174">
        <v>0</v>
      </c>
      <c r="F29" s="174">
        <v>0</v>
      </c>
      <c r="G29" s="174">
        <v>20000</v>
      </c>
      <c r="H29" s="174">
        <v>0</v>
      </c>
      <c r="I29" s="174">
        <v>20000</v>
      </c>
      <c r="J29" s="174">
        <v>0</v>
      </c>
    </row>
    <row r="30" spans="1:10" ht="38.25" customHeight="1">
      <c r="A30" s="159" t="s">
        <v>556</v>
      </c>
      <c r="B30" s="174">
        <v>705000</v>
      </c>
      <c r="C30" s="174">
        <v>0</v>
      </c>
      <c r="D30" s="174">
        <v>0</v>
      </c>
      <c r="E30" s="174">
        <v>0</v>
      </c>
      <c r="F30" s="174">
        <v>0</v>
      </c>
      <c r="G30" s="174">
        <v>0</v>
      </c>
      <c r="H30" s="174">
        <v>0</v>
      </c>
      <c r="I30" s="174">
        <v>705000</v>
      </c>
      <c r="J30" s="174">
        <v>0</v>
      </c>
    </row>
    <row r="31" spans="1:10" ht="39.75" customHeight="1">
      <c r="A31" s="159" t="s">
        <v>557</v>
      </c>
      <c r="B31" s="174">
        <v>2899563</v>
      </c>
      <c r="C31" s="174">
        <v>0</v>
      </c>
      <c r="D31" s="174">
        <v>0</v>
      </c>
      <c r="E31" s="174">
        <v>0</v>
      </c>
      <c r="F31" s="174">
        <v>0</v>
      </c>
      <c r="G31" s="174">
        <v>0</v>
      </c>
      <c r="H31" s="174">
        <v>0</v>
      </c>
      <c r="I31" s="174">
        <v>2899563</v>
      </c>
      <c r="J31" s="174">
        <v>0</v>
      </c>
    </row>
    <row r="32" spans="1:10" ht="42.75">
      <c r="A32" s="159" t="s">
        <v>558</v>
      </c>
      <c r="B32" s="174">
        <v>390968</v>
      </c>
      <c r="C32" s="174">
        <v>0</v>
      </c>
      <c r="D32" s="174">
        <v>0</v>
      </c>
      <c r="E32" s="174">
        <v>0</v>
      </c>
      <c r="F32" s="174">
        <v>0</v>
      </c>
      <c r="G32" s="174">
        <v>0</v>
      </c>
      <c r="H32" s="174">
        <v>0</v>
      </c>
      <c r="I32" s="174">
        <v>390968</v>
      </c>
      <c r="J32" s="174">
        <v>0</v>
      </c>
    </row>
    <row r="33" spans="1:10" ht="39.75" customHeight="1">
      <c r="A33" s="159" t="s">
        <v>559</v>
      </c>
      <c r="B33" s="174">
        <v>208900</v>
      </c>
      <c r="C33" s="174">
        <v>0</v>
      </c>
      <c r="D33" s="174">
        <v>0</v>
      </c>
      <c r="E33" s="174">
        <v>0</v>
      </c>
      <c r="F33" s="174">
        <v>0</v>
      </c>
      <c r="G33" s="174">
        <v>0</v>
      </c>
      <c r="H33" s="174">
        <v>0</v>
      </c>
      <c r="I33" s="174">
        <v>208900</v>
      </c>
      <c r="J33" s="174">
        <v>0</v>
      </c>
    </row>
    <row r="34" spans="1:10" ht="37.5" customHeight="1">
      <c r="A34" s="159" t="s">
        <v>560</v>
      </c>
      <c r="B34" s="174">
        <v>1156363</v>
      </c>
      <c r="C34" s="174">
        <v>0</v>
      </c>
      <c r="D34" s="174">
        <v>0</v>
      </c>
      <c r="E34" s="174">
        <v>0</v>
      </c>
      <c r="F34" s="174">
        <v>0</v>
      </c>
      <c r="G34" s="174">
        <v>0</v>
      </c>
      <c r="H34" s="174">
        <v>0</v>
      </c>
      <c r="I34" s="174">
        <v>1156363</v>
      </c>
      <c r="J34" s="174">
        <v>0</v>
      </c>
    </row>
    <row r="35" spans="1:10" ht="38.25" customHeight="1">
      <c r="A35" s="159" t="s">
        <v>561</v>
      </c>
      <c r="B35" s="174">
        <v>269006</v>
      </c>
      <c r="C35" s="174">
        <v>0</v>
      </c>
      <c r="D35" s="174">
        <v>0</v>
      </c>
      <c r="E35" s="174">
        <v>0</v>
      </c>
      <c r="F35" s="174">
        <v>0</v>
      </c>
      <c r="G35" s="174">
        <v>0</v>
      </c>
      <c r="H35" s="174">
        <v>0</v>
      </c>
      <c r="I35" s="174">
        <v>269006</v>
      </c>
      <c r="J35" s="174">
        <v>99000</v>
      </c>
    </row>
    <row r="36" spans="1:10" ht="24" customHeight="1">
      <c r="A36" s="159" t="s">
        <v>562</v>
      </c>
      <c r="B36" s="174">
        <v>0</v>
      </c>
      <c r="C36" s="174">
        <v>0</v>
      </c>
      <c r="D36" s="174">
        <v>0</v>
      </c>
      <c r="E36" s="174">
        <v>0</v>
      </c>
      <c r="F36" s="174">
        <v>393678404</v>
      </c>
      <c r="G36" s="174">
        <v>0</v>
      </c>
      <c r="H36" s="174">
        <v>0</v>
      </c>
      <c r="I36" s="174">
        <v>393678404</v>
      </c>
      <c r="J36" s="174">
        <v>0</v>
      </c>
    </row>
    <row r="37" spans="1:10" ht="37.5" customHeight="1">
      <c r="A37" s="159" t="s">
        <v>563</v>
      </c>
      <c r="B37" s="174">
        <v>0</v>
      </c>
      <c r="C37" s="174">
        <v>0</v>
      </c>
      <c r="D37" s="174">
        <v>0</v>
      </c>
      <c r="E37" s="174">
        <v>0</v>
      </c>
      <c r="F37" s="174">
        <v>2000</v>
      </c>
      <c r="G37" s="174">
        <v>0</v>
      </c>
      <c r="H37" s="174">
        <v>0</v>
      </c>
      <c r="I37" s="174">
        <v>2000</v>
      </c>
      <c r="J37" s="174">
        <v>0</v>
      </c>
    </row>
    <row r="38" spans="1:10" ht="37.5" customHeight="1">
      <c r="A38" s="159" t="s">
        <v>508</v>
      </c>
      <c r="B38" s="174">
        <v>0</v>
      </c>
      <c r="C38" s="174">
        <v>0</v>
      </c>
      <c r="D38" s="174">
        <v>0</v>
      </c>
      <c r="E38" s="174">
        <v>0</v>
      </c>
      <c r="F38" s="174">
        <v>10000</v>
      </c>
      <c r="G38" s="174">
        <v>0</v>
      </c>
      <c r="H38" s="174">
        <v>0</v>
      </c>
      <c r="I38" s="174">
        <v>10000</v>
      </c>
      <c r="J38" s="174">
        <v>0</v>
      </c>
    </row>
    <row r="39" spans="1:10" ht="33" customHeight="1">
      <c r="A39" s="162" t="s">
        <v>564</v>
      </c>
      <c r="B39" s="176">
        <v>0</v>
      </c>
      <c r="C39" s="176">
        <v>0</v>
      </c>
      <c r="D39" s="176">
        <v>0</v>
      </c>
      <c r="E39" s="176">
        <v>0</v>
      </c>
      <c r="F39" s="176">
        <v>393666404</v>
      </c>
      <c r="G39" s="176">
        <v>0</v>
      </c>
      <c r="H39" s="176">
        <v>0</v>
      </c>
      <c r="I39" s="176">
        <v>393666404</v>
      </c>
      <c r="J39" s="176">
        <v>0</v>
      </c>
    </row>
    <row r="40" spans="1:10" ht="42.75">
      <c r="A40" s="159" t="s">
        <v>565</v>
      </c>
      <c r="B40" s="174">
        <v>0</v>
      </c>
      <c r="C40" s="174">
        <v>0</v>
      </c>
      <c r="D40" s="174">
        <v>0</v>
      </c>
      <c r="E40" s="174">
        <v>0</v>
      </c>
      <c r="F40" s="174">
        <v>0</v>
      </c>
      <c r="G40" s="174">
        <v>0</v>
      </c>
      <c r="H40" s="174">
        <v>0</v>
      </c>
      <c r="I40" s="174">
        <v>0</v>
      </c>
      <c r="J40" s="174">
        <v>0</v>
      </c>
    </row>
    <row r="41" spans="1:10" ht="28.5">
      <c r="A41" s="159" t="s">
        <v>566</v>
      </c>
      <c r="B41" s="174">
        <v>0</v>
      </c>
      <c r="C41" s="174">
        <v>2365912814</v>
      </c>
      <c r="D41" s="174">
        <v>0</v>
      </c>
      <c r="E41" s="174">
        <v>0</v>
      </c>
      <c r="F41" s="174">
        <v>0</v>
      </c>
      <c r="G41" s="174">
        <v>0</v>
      </c>
      <c r="H41" s="174">
        <v>1536598056</v>
      </c>
      <c r="I41" s="174">
        <v>829314758</v>
      </c>
      <c r="J41" s="174">
        <v>0</v>
      </c>
    </row>
    <row r="42" spans="1:10" ht="57">
      <c r="A42" s="159" t="s">
        <v>567</v>
      </c>
      <c r="B42" s="174">
        <v>0</v>
      </c>
      <c r="C42" s="174">
        <v>0</v>
      </c>
      <c r="D42" s="174">
        <v>0</v>
      </c>
      <c r="E42" s="174">
        <v>0</v>
      </c>
      <c r="F42" s="174">
        <v>0</v>
      </c>
      <c r="G42" s="174">
        <v>0</v>
      </c>
      <c r="H42" s="174">
        <v>2042232</v>
      </c>
      <c r="I42" s="174">
        <v>-2042232</v>
      </c>
      <c r="J42" s="174">
        <v>0</v>
      </c>
    </row>
    <row r="43" spans="1:10" ht="57">
      <c r="A43" s="159" t="s">
        <v>568</v>
      </c>
      <c r="B43" s="174">
        <v>0</v>
      </c>
      <c r="C43" s="174">
        <v>0</v>
      </c>
      <c r="D43" s="174">
        <v>0</v>
      </c>
      <c r="E43" s="174">
        <v>0</v>
      </c>
      <c r="F43" s="174">
        <v>0</v>
      </c>
      <c r="G43" s="174">
        <v>0</v>
      </c>
      <c r="H43" s="174">
        <v>857331</v>
      </c>
      <c r="I43" s="174">
        <v>-857331</v>
      </c>
      <c r="J43" s="174">
        <v>0</v>
      </c>
    </row>
    <row r="44" spans="1:10" ht="57">
      <c r="A44" s="159" t="s">
        <v>569</v>
      </c>
      <c r="B44" s="174">
        <v>0</v>
      </c>
      <c r="C44" s="174">
        <v>0</v>
      </c>
      <c r="D44" s="174">
        <v>0</v>
      </c>
      <c r="E44" s="174">
        <v>0</v>
      </c>
      <c r="F44" s="174">
        <v>0</v>
      </c>
      <c r="G44" s="174">
        <v>0</v>
      </c>
      <c r="H44" s="174">
        <v>19234428</v>
      </c>
      <c r="I44" s="174">
        <v>-19234428</v>
      </c>
      <c r="J44" s="174">
        <v>0</v>
      </c>
    </row>
    <row r="45" spans="1:10" ht="57">
      <c r="A45" s="159" t="s">
        <v>570</v>
      </c>
      <c r="B45" s="174">
        <v>0</v>
      </c>
      <c r="C45" s="174">
        <v>0</v>
      </c>
      <c r="D45" s="174">
        <v>0</v>
      </c>
      <c r="E45" s="174">
        <v>0</v>
      </c>
      <c r="F45" s="174">
        <v>0</v>
      </c>
      <c r="G45" s="174">
        <v>0</v>
      </c>
      <c r="H45" s="174">
        <v>10000</v>
      </c>
      <c r="I45" s="174">
        <v>-10000</v>
      </c>
      <c r="J45" s="174">
        <v>0</v>
      </c>
    </row>
    <row r="46" spans="1:10" ht="57">
      <c r="A46" s="159" t="s">
        <v>571</v>
      </c>
      <c r="B46" s="174">
        <v>0</v>
      </c>
      <c r="C46" s="174">
        <v>0</v>
      </c>
      <c r="D46" s="174">
        <v>0</v>
      </c>
      <c r="E46" s="174">
        <v>0</v>
      </c>
      <c r="F46" s="174">
        <v>0</v>
      </c>
      <c r="G46" s="174">
        <v>0</v>
      </c>
      <c r="H46" s="174">
        <v>812183</v>
      </c>
      <c r="I46" s="174">
        <v>-812183</v>
      </c>
      <c r="J46" s="174">
        <v>0</v>
      </c>
    </row>
    <row r="47" spans="1:10" ht="57">
      <c r="A47" s="159" t="s">
        <v>572</v>
      </c>
      <c r="B47" s="174">
        <v>0</v>
      </c>
      <c r="C47" s="174">
        <v>0</v>
      </c>
      <c r="D47" s="174">
        <v>0</v>
      </c>
      <c r="E47" s="174">
        <v>0</v>
      </c>
      <c r="F47" s="174">
        <v>0</v>
      </c>
      <c r="G47" s="174">
        <v>0</v>
      </c>
      <c r="H47" s="174">
        <v>745941</v>
      </c>
      <c r="I47" s="174">
        <v>-745941</v>
      </c>
      <c r="J47" s="174">
        <v>0</v>
      </c>
    </row>
    <row r="48" spans="1:10" ht="57">
      <c r="A48" s="159" t="s">
        <v>573</v>
      </c>
      <c r="B48" s="174">
        <v>0</v>
      </c>
      <c r="C48" s="174">
        <v>0</v>
      </c>
      <c r="D48" s="174">
        <v>0</v>
      </c>
      <c r="E48" s="174">
        <v>0</v>
      </c>
      <c r="F48" s="174">
        <v>0</v>
      </c>
      <c r="G48" s="174">
        <v>0</v>
      </c>
      <c r="H48" s="174">
        <v>1983634</v>
      </c>
      <c r="I48" s="174">
        <v>-1983634</v>
      </c>
      <c r="J48" s="174">
        <v>0</v>
      </c>
    </row>
    <row r="49" spans="1:10" ht="57">
      <c r="A49" s="159" t="s">
        <v>574</v>
      </c>
      <c r="B49" s="174">
        <v>0</v>
      </c>
      <c r="C49" s="174">
        <v>0</v>
      </c>
      <c r="D49" s="174">
        <v>0</v>
      </c>
      <c r="E49" s="174">
        <v>0</v>
      </c>
      <c r="F49" s="174">
        <v>0</v>
      </c>
      <c r="G49" s="174">
        <v>0</v>
      </c>
      <c r="H49" s="174">
        <v>60139</v>
      </c>
      <c r="I49" s="174">
        <v>-60139</v>
      </c>
      <c r="J49" s="174">
        <v>0</v>
      </c>
    </row>
    <row r="50" spans="1:10" ht="57">
      <c r="A50" s="159" t="s">
        <v>575</v>
      </c>
      <c r="B50" s="174">
        <v>0</v>
      </c>
      <c r="C50" s="174">
        <v>0</v>
      </c>
      <c r="D50" s="174">
        <v>0</v>
      </c>
      <c r="E50" s="174">
        <v>0</v>
      </c>
      <c r="F50" s="174">
        <v>0</v>
      </c>
      <c r="G50" s="174">
        <v>0</v>
      </c>
      <c r="H50" s="174">
        <v>13323740</v>
      </c>
      <c r="I50" s="174">
        <v>-13323740</v>
      </c>
      <c r="J50" s="174">
        <v>0</v>
      </c>
    </row>
    <row r="51" spans="1:10" ht="57">
      <c r="A51" s="162" t="s">
        <v>576</v>
      </c>
      <c r="B51" s="176">
        <v>0</v>
      </c>
      <c r="C51" s="176">
        <v>0</v>
      </c>
      <c r="D51" s="176">
        <v>0</v>
      </c>
      <c r="E51" s="176">
        <v>0</v>
      </c>
      <c r="F51" s="176">
        <v>0</v>
      </c>
      <c r="G51" s="176">
        <v>0</v>
      </c>
      <c r="H51" s="176">
        <v>90999</v>
      </c>
      <c r="I51" s="176">
        <v>-90999</v>
      </c>
      <c r="J51" s="176">
        <v>0</v>
      </c>
    </row>
    <row r="52" spans="1:10" ht="57">
      <c r="A52" s="159" t="s">
        <v>577</v>
      </c>
      <c r="B52" s="174">
        <v>0</v>
      </c>
      <c r="C52" s="174">
        <v>0</v>
      </c>
      <c r="D52" s="174">
        <v>0</v>
      </c>
      <c r="E52" s="174">
        <v>0</v>
      </c>
      <c r="F52" s="174">
        <v>0</v>
      </c>
      <c r="G52" s="174">
        <v>0</v>
      </c>
      <c r="H52" s="174">
        <v>72136</v>
      </c>
      <c r="I52" s="174">
        <v>-72136</v>
      </c>
      <c r="J52" s="174">
        <v>0</v>
      </c>
    </row>
    <row r="53" spans="1:10" ht="57">
      <c r="A53" s="159" t="s">
        <v>577</v>
      </c>
      <c r="B53" s="174">
        <v>0</v>
      </c>
      <c r="C53" s="174">
        <v>0</v>
      </c>
      <c r="D53" s="174">
        <v>0</v>
      </c>
      <c r="E53" s="174">
        <v>0</v>
      </c>
      <c r="F53" s="174">
        <v>0</v>
      </c>
      <c r="G53" s="174">
        <v>0</v>
      </c>
      <c r="H53" s="174">
        <v>343498</v>
      </c>
      <c r="I53" s="174">
        <v>-343498</v>
      </c>
      <c r="J53" s="174">
        <v>0</v>
      </c>
    </row>
    <row r="54" spans="1:10" ht="57">
      <c r="A54" s="159" t="s">
        <v>578</v>
      </c>
      <c r="B54" s="174">
        <v>0</v>
      </c>
      <c r="C54" s="174">
        <v>0</v>
      </c>
      <c r="D54" s="174">
        <v>0</v>
      </c>
      <c r="E54" s="174">
        <v>0</v>
      </c>
      <c r="F54" s="174">
        <v>0</v>
      </c>
      <c r="G54" s="174">
        <v>0</v>
      </c>
      <c r="H54" s="174">
        <v>153852</v>
      </c>
      <c r="I54" s="174">
        <v>-153852</v>
      </c>
      <c r="J54" s="174">
        <v>0</v>
      </c>
    </row>
    <row r="55" spans="1:10" ht="57">
      <c r="A55" s="159" t="s">
        <v>578</v>
      </c>
      <c r="B55" s="174">
        <v>0</v>
      </c>
      <c r="C55" s="174">
        <v>0</v>
      </c>
      <c r="D55" s="174">
        <v>0</v>
      </c>
      <c r="E55" s="174">
        <v>0</v>
      </c>
      <c r="F55" s="174">
        <v>0</v>
      </c>
      <c r="G55" s="174">
        <v>0</v>
      </c>
      <c r="H55" s="174">
        <v>1098212</v>
      </c>
      <c r="I55" s="174">
        <v>-1098212</v>
      </c>
      <c r="J55" s="174">
        <v>0</v>
      </c>
    </row>
    <row r="56" spans="1:10" ht="57">
      <c r="A56" s="159" t="s">
        <v>579</v>
      </c>
      <c r="B56" s="174">
        <v>0</v>
      </c>
      <c r="C56" s="174">
        <v>0</v>
      </c>
      <c r="D56" s="174">
        <v>0</v>
      </c>
      <c r="E56" s="174">
        <v>0</v>
      </c>
      <c r="F56" s="174">
        <v>0</v>
      </c>
      <c r="G56" s="174">
        <v>0</v>
      </c>
      <c r="H56" s="174">
        <v>324091</v>
      </c>
      <c r="I56" s="174">
        <v>-324091</v>
      </c>
      <c r="J56" s="174">
        <v>0</v>
      </c>
    </row>
    <row r="57" spans="1:10" ht="42.75">
      <c r="A57" s="159" t="s">
        <v>580</v>
      </c>
      <c r="B57" s="174">
        <v>0</v>
      </c>
      <c r="C57" s="174">
        <v>0</v>
      </c>
      <c r="D57" s="174">
        <v>0</v>
      </c>
      <c r="E57" s="174">
        <v>0</v>
      </c>
      <c r="F57" s="174">
        <v>0</v>
      </c>
      <c r="G57" s="174">
        <v>0</v>
      </c>
      <c r="H57" s="174">
        <v>6000</v>
      </c>
      <c r="I57" s="174">
        <v>-6000</v>
      </c>
      <c r="J57" s="174">
        <v>0</v>
      </c>
    </row>
    <row r="58" spans="1:10" ht="42.75">
      <c r="A58" s="159" t="s">
        <v>580</v>
      </c>
      <c r="B58" s="174">
        <v>0</v>
      </c>
      <c r="C58" s="174">
        <v>0</v>
      </c>
      <c r="D58" s="174">
        <v>0</v>
      </c>
      <c r="E58" s="174">
        <v>0</v>
      </c>
      <c r="F58" s="174">
        <v>0</v>
      </c>
      <c r="G58" s="174">
        <v>0</v>
      </c>
      <c r="H58" s="174">
        <v>15000</v>
      </c>
      <c r="I58" s="174">
        <v>-15000</v>
      </c>
      <c r="J58" s="174">
        <v>0</v>
      </c>
    </row>
    <row r="59" spans="1:10" ht="42.75">
      <c r="A59" s="159" t="s">
        <v>581</v>
      </c>
      <c r="B59" s="174">
        <v>0</v>
      </c>
      <c r="C59" s="174">
        <v>0</v>
      </c>
      <c r="D59" s="174">
        <v>0</v>
      </c>
      <c r="E59" s="174">
        <v>0</v>
      </c>
      <c r="F59" s="174">
        <v>0</v>
      </c>
      <c r="G59" s="174">
        <v>0</v>
      </c>
      <c r="H59" s="174">
        <v>6000</v>
      </c>
      <c r="I59" s="174">
        <v>-6000</v>
      </c>
      <c r="J59" s="174">
        <v>0</v>
      </c>
    </row>
    <row r="60" spans="1:10" ht="42.75">
      <c r="A60" s="159" t="s">
        <v>582</v>
      </c>
      <c r="B60" s="174">
        <v>0</v>
      </c>
      <c r="C60" s="174">
        <v>0</v>
      </c>
      <c r="D60" s="174">
        <v>0</v>
      </c>
      <c r="E60" s="174">
        <v>0</v>
      </c>
      <c r="F60" s="174">
        <v>0</v>
      </c>
      <c r="G60" s="174">
        <v>0</v>
      </c>
      <c r="H60" s="174">
        <v>72960</v>
      </c>
      <c r="I60" s="174">
        <v>-72960</v>
      </c>
      <c r="J60" s="174">
        <v>0</v>
      </c>
    </row>
    <row r="61" spans="1:10" ht="57">
      <c r="A61" s="159" t="s">
        <v>583</v>
      </c>
      <c r="B61" s="174">
        <v>0</v>
      </c>
      <c r="C61" s="174">
        <v>0</v>
      </c>
      <c r="D61" s="174">
        <v>0</v>
      </c>
      <c r="E61" s="174">
        <v>0</v>
      </c>
      <c r="F61" s="174">
        <v>0</v>
      </c>
      <c r="G61" s="174">
        <v>0</v>
      </c>
      <c r="H61" s="174">
        <v>222680</v>
      </c>
      <c r="I61" s="174">
        <v>-222680</v>
      </c>
      <c r="J61" s="174">
        <v>0</v>
      </c>
    </row>
    <row r="62" spans="1:10" ht="57">
      <c r="A62" s="159" t="s">
        <v>584</v>
      </c>
      <c r="B62" s="174">
        <v>0</v>
      </c>
      <c r="C62" s="174">
        <v>0</v>
      </c>
      <c r="D62" s="174">
        <v>0</v>
      </c>
      <c r="E62" s="174">
        <v>0</v>
      </c>
      <c r="F62" s="174">
        <v>0</v>
      </c>
      <c r="G62" s="174">
        <v>0</v>
      </c>
      <c r="H62" s="174">
        <v>4526316</v>
      </c>
      <c r="I62" s="174">
        <v>-4526316</v>
      </c>
      <c r="J62" s="174">
        <v>0</v>
      </c>
    </row>
    <row r="63" spans="1:10" ht="57">
      <c r="A63" s="162" t="s">
        <v>585</v>
      </c>
      <c r="B63" s="176">
        <v>0</v>
      </c>
      <c r="C63" s="176">
        <v>0</v>
      </c>
      <c r="D63" s="176">
        <v>0</v>
      </c>
      <c r="E63" s="176">
        <v>0</v>
      </c>
      <c r="F63" s="176">
        <v>0</v>
      </c>
      <c r="G63" s="176">
        <v>0</v>
      </c>
      <c r="H63" s="176">
        <v>45870</v>
      </c>
      <c r="I63" s="176">
        <v>-45870</v>
      </c>
      <c r="J63" s="176">
        <v>0</v>
      </c>
    </row>
    <row r="64" spans="1:10" ht="71.25">
      <c r="A64" s="159" t="s">
        <v>586</v>
      </c>
      <c r="B64" s="174">
        <v>0</v>
      </c>
      <c r="C64" s="174">
        <v>0</v>
      </c>
      <c r="D64" s="174">
        <v>0</v>
      </c>
      <c r="E64" s="174">
        <v>0</v>
      </c>
      <c r="F64" s="174">
        <v>0</v>
      </c>
      <c r="G64" s="174">
        <v>0</v>
      </c>
      <c r="H64" s="174">
        <v>131038000</v>
      </c>
      <c r="I64" s="174">
        <v>-131038000</v>
      </c>
      <c r="J64" s="174">
        <v>0</v>
      </c>
    </row>
    <row r="65" spans="1:10" ht="57">
      <c r="A65" s="159" t="s">
        <v>587</v>
      </c>
      <c r="B65" s="174">
        <v>0</v>
      </c>
      <c r="C65" s="174">
        <v>0</v>
      </c>
      <c r="D65" s="174">
        <v>0</v>
      </c>
      <c r="E65" s="174">
        <v>0</v>
      </c>
      <c r="F65" s="174">
        <v>0</v>
      </c>
      <c r="G65" s="174">
        <v>0</v>
      </c>
      <c r="H65" s="174">
        <v>172275</v>
      </c>
      <c r="I65" s="174">
        <v>-172275</v>
      </c>
      <c r="J65" s="174">
        <v>0</v>
      </c>
    </row>
    <row r="66" spans="1:10" ht="57">
      <c r="A66" s="159" t="s">
        <v>587</v>
      </c>
      <c r="B66" s="174">
        <v>0</v>
      </c>
      <c r="C66" s="174">
        <v>0</v>
      </c>
      <c r="D66" s="174">
        <v>0</v>
      </c>
      <c r="E66" s="174">
        <v>0</v>
      </c>
      <c r="F66" s="174">
        <v>0</v>
      </c>
      <c r="G66" s="174">
        <v>0</v>
      </c>
      <c r="H66" s="174">
        <v>485173</v>
      </c>
      <c r="I66" s="174">
        <v>-485173</v>
      </c>
      <c r="J66" s="174">
        <v>0</v>
      </c>
    </row>
    <row r="67" spans="1:10" ht="57">
      <c r="A67" s="159" t="s">
        <v>588</v>
      </c>
      <c r="B67" s="174">
        <v>0</v>
      </c>
      <c r="C67" s="174">
        <v>0</v>
      </c>
      <c r="D67" s="174">
        <v>0</v>
      </c>
      <c r="E67" s="174">
        <v>0</v>
      </c>
      <c r="F67" s="174">
        <v>0</v>
      </c>
      <c r="G67" s="174">
        <v>0</v>
      </c>
      <c r="H67" s="174">
        <v>270000</v>
      </c>
      <c r="I67" s="174">
        <v>-270000</v>
      </c>
      <c r="J67" s="174">
        <v>0</v>
      </c>
    </row>
    <row r="68" spans="1:10" ht="57">
      <c r="A68" s="159" t="s">
        <v>589</v>
      </c>
      <c r="B68" s="174">
        <v>0</v>
      </c>
      <c r="C68" s="174">
        <v>0</v>
      </c>
      <c r="D68" s="174">
        <v>0</v>
      </c>
      <c r="E68" s="174">
        <v>0</v>
      </c>
      <c r="F68" s="174">
        <v>0</v>
      </c>
      <c r="G68" s="174">
        <v>0</v>
      </c>
      <c r="H68" s="174">
        <v>273953000</v>
      </c>
      <c r="I68" s="174">
        <v>-273953000</v>
      </c>
      <c r="J68" s="174">
        <v>0</v>
      </c>
    </row>
    <row r="69" spans="1:10" ht="57">
      <c r="A69" s="159" t="s">
        <v>590</v>
      </c>
      <c r="B69" s="174">
        <v>0</v>
      </c>
      <c r="C69" s="174">
        <v>0</v>
      </c>
      <c r="D69" s="174">
        <v>0</v>
      </c>
      <c r="E69" s="174">
        <v>0</v>
      </c>
      <c r="F69" s="174">
        <v>0</v>
      </c>
      <c r="G69" s="174">
        <v>0</v>
      </c>
      <c r="H69" s="174">
        <v>264764000</v>
      </c>
      <c r="I69" s="174">
        <v>-264764000</v>
      </c>
      <c r="J69" s="174">
        <v>0</v>
      </c>
    </row>
    <row r="70" spans="1:10" ht="85.5">
      <c r="A70" s="159" t="s">
        <v>591</v>
      </c>
      <c r="B70" s="174">
        <v>0</v>
      </c>
      <c r="C70" s="174">
        <v>0</v>
      </c>
      <c r="D70" s="174">
        <v>0</v>
      </c>
      <c r="E70" s="174">
        <v>0</v>
      </c>
      <c r="F70" s="174">
        <v>0</v>
      </c>
      <c r="G70" s="174">
        <v>0</v>
      </c>
      <c r="H70" s="174">
        <v>125500</v>
      </c>
      <c r="I70" s="174">
        <v>-125500</v>
      </c>
      <c r="J70" s="174">
        <v>0</v>
      </c>
    </row>
    <row r="71" spans="1:10" ht="57">
      <c r="A71" s="159" t="s">
        <v>592</v>
      </c>
      <c r="B71" s="174">
        <v>0</v>
      </c>
      <c r="C71" s="174">
        <v>0</v>
      </c>
      <c r="D71" s="174">
        <v>0</v>
      </c>
      <c r="E71" s="174">
        <v>0</v>
      </c>
      <c r="F71" s="174">
        <v>0</v>
      </c>
      <c r="G71" s="174">
        <v>0</v>
      </c>
      <c r="H71" s="174">
        <v>55885881</v>
      </c>
      <c r="I71" s="174">
        <v>-55885881</v>
      </c>
      <c r="J71" s="174">
        <v>0</v>
      </c>
    </row>
    <row r="72" spans="1:10" ht="71.25">
      <c r="A72" s="159" t="s">
        <v>593</v>
      </c>
      <c r="B72" s="174">
        <v>0</v>
      </c>
      <c r="C72" s="174">
        <v>0</v>
      </c>
      <c r="D72" s="174">
        <v>0</v>
      </c>
      <c r="E72" s="174">
        <v>0</v>
      </c>
      <c r="F72" s="174">
        <v>0</v>
      </c>
      <c r="G72" s="174">
        <v>0</v>
      </c>
      <c r="H72" s="174">
        <v>391196</v>
      </c>
      <c r="I72" s="174">
        <v>-391196</v>
      </c>
      <c r="J72" s="174">
        <v>0</v>
      </c>
    </row>
    <row r="73" spans="1:10" ht="71.25">
      <c r="A73" s="162" t="s">
        <v>593</v>
      </c>
      <c r="B73" s="176">
        <v>0</v>
      </c>
      <c r="C73" s="176">
        <v>0</v>
      </c>
      <c r="D73" s="176">
        <v>0</v>
      </c>
      <c r="E73" s="176">
        <v>0</v>
      </c>
      <c r="F73" s="176">
        <v>0</v>
      </c>
      <c r="G73" s="176">
        <v>0</v>
      </c>
      <c r="H73" s="176">
        <v>656180</v>
      </c>
      <c r="I73" s="176">
        <v>-656180</v>
      </c>
      <c r="J73" s="176">
        <v>0</v>
      </c>
    </row>
    <row r="74" spans="1:10" ht="57">
      <c r="A74" s="159" t="s">
        <v>594</v>
      </c>
      <c r="B74" s="174">
        <v>0</v>
      </c>
      <c r="C74" s="174">
        <v>0</v>
      </c>
      <c r="D74" s="174">
        <v>0</v>
      </c>
      <c r="E74" s="174">
        <v>0</v>
      </c>
      <c r="F74" s="174">
        <v>0</v>
      </c>
      <c r="G74" s="174">
        <v>0</v>
      </c>
      <c r="H74" s="174">
        <v>749545</v>
      </c>
      <c r="I74" s="174">
        <v>-749545</v>
      </c>
      <c r="J74" s="174">
        <v>0</v>
      </c>
    </row>
    <row r="75" spans="1:10" ht="57">
      <c r="A75" s="159" t="s">
        <v>595</v>
      </c>
      <c r="B75" s="174">
        <v>0</v>
      </c>
      <c r="C75" s="174">
        <v>0</v>
      </c>
      <c r="D75" s="174">
        <v>0</v>
      </c>
      <c r="E75" s="174">
        <v>0</v>
      </c>
      <c r="F75" s="174">
        <v>0</v>
      </c>
      <c r="G75" s="174">
        <v>0</v>
      </c>
      <c r="H75" s="174">
        <v>115800</v>
      </c>
      <c r="I75" s="174">
        <v>-115800</v>
      </c>
      <c r="J75" s="174">
        <v>0</v>
      </c>
    </row>
    <row r="76" spans="1:10" ht="57">
      <c r="A76" s="159" t="s">
        <v>596</v>
      </c>
      <c r="B76" s="174">
        <v>0</v>
      </c>
      <c r="C76" s="174">
        <v>0</v>
      </c>
      <c r="D76" s="174">
        <v>0</v>
      </c>
      <c r="E76" s="174">
        <v>0</v>
      </c>
      <c r="F76" s="174">
        <v>0</v>
      </c>
      <c r="G76" s="174">
        <v>0</v>
      </c>
      <c r="H76" s="174">
        <v>13729883</v>
      </c>
      <c r="I76" s="174">
        <v>-13729883</v>
      </c>
      <c r="J76" s="174">
        <v>0</v>
      </c>
    </row>
    <row r="77" spans="1:10" ht="57">
      <c r="A77" s="159" t="s">
        <v>597</v>
      </c>
      <c r="B77" s="174">
        <v>0</v>
      </c>
      <c r="C77" s="174">
        <v>0</v>
      </c>
      <c r="D77" s="174">
        <v>0</v>
      </c>
      <c r="E77" s="174">
        <v>0</v>
      </c>
      <c r="F77" s="174">
        <v>0</v>
      </c>
      <c r="G77" s="174">
        <v>0</v>
      </c>
      <c r="H77" s="174">
        <v>1764256</v>
      </c>
      <c r="I77" s="174">
        <v>-1764256</v>
      </c>
      <c r="J77" s="174">
        <v>0</v>
      </c>
    </row>
    <row r="78" spans="1:10" ht="57">
      <c r="A78" s="159" t="s">
        <v>598</v>
      </c>
      <c r="B78" s="174">
        <v>0</v>
      </c>
      <c r="C78" s="174">
        <v>0</v>
      </c>
      <c r="D78" s="174">
        <v>0</v>
      </c>
      <c r="E78" s="174">
        <v>0</v>
      </c>
      <c r="F78" s="174">
        <v>0</v>
      </c>
      <c r="G78" s="174">
        <v>0</v>
      </c>
      <c r="H78" s="174">
        <v>653343</v>
      </c>
      <c r="I78" s="174">
        <v>-653343</v>
      </c>
      <c r="J78" s="174">
        <v>0</v>
      </c>
    </row>
    <row r="79" spans="1:10" ht="57">
      <c r="A79" s="159" t="s">
        <v>599</v>
      </c>
      <c r="B79" s="174">
        <v>0</v>
      </c>
      <c r="C79" s="174">
        <v>0</v>
      </c>
      <c r="D79" s="174">
        <v>0</v>
      </c>
      <c r="E79" s="174">
        <v>0</v>
      </c>
      <c r="F79" s="174">
        <v>0</v>
      </c>
      <c r="G79" s="174">
        <v>0</v>
      </c>
      <c r="H79" s="174">
        <v>54347</v>
      </c>
      <c r="I79" s="174">
        <v>-54347</v>
      </c>
      <c r="J79" s="174">
        <v>0</v>
      </c>
    </row>
    <row r="80" spans="1:10" ht="57">
      <c r="A80" s="159" t="s">
        <v>599</v>
      </c>
      <c r="B80" s="174">
        <v>0</v>
      </c>
      <c r="C80" s="174">
        <v>0</v>
      </c>
      <c r="D80" s="174">
        <v>0</v>
      </c>
      <c r="E80" s="174">
        <v>0</v>
      </c>
      <c r="F80" s="174">
        <v>0</v>
      </c>
      <c r="G80" s="174">
        <v>0</v>
      </c>
      <c r="H80" s="174">
        <v>1509873</v>
      </c>
      <c r="I80" s="174">
        <v>-1509873</v>
      </c>
      <c r="J80" s="174">
        <v>0</v>
      </c>
    </row>
    <row r="81" spans="1:10" ht="57">
      <c r="A81" s="159" t="s">
        <v>600</v>
      </c>
      <c r="B81" s="174">
        <v>0</v>
      </c>
      <c r="C81" s="174">
        <v>0</v>
      </c>
      <c r="D81" s="174">
        <v>0</v>
      </c>
      <c r="E81" s="174">
        <v>0</v>
      </c>
      <c r="F81" s="174">
        <v>0</v>
      </c>
      <c r="G81" s="174">
        <v>0</v>
      </c>
      <c r="H81" s="174">
        <v>103092</v>
      </c>
      <c r="I81" s="174">
        <v>-103092</v>
      </c>
      <c r="J81" s="174">
        <v>0</v>
      </c>
    </row>
    <row r="82" spans="1:10" ht="57">
      <c r="A82" s="159" t="s">
        <v>601</v>
      </c>
      <c r="B82" s="174">
        <v>0</v>
      </c>
      <c r="C82" s="174">
        <v>0</v>
      </c>
      <c r="D82" s="174">
        <v>0</v>
      </c>
      <c r="E82" s="174">
        <v>0</v>
      </c>
      <c r="F82" s="174">
        <v>0</v>
      </c>
      <c r="G82" s="174">
        <v>0</v>
      </c>
      <c r="H82" s="174">
        <v>498475</v>
      </c>
      <c r="I82" s="174">
        <v>-498475</v>
      </c>
      <c r="J82" s="174">
        <v>0</v>
      </c>
    </row>
    <row r="83" spans="1:10" ht="57">
      <c r="A83" s="159" t="s">
        <v>602</v>
      </c>
      <c r="B83" s="174">
        <v>0</v>
      </c>
      <c r="C83" s="174">
        <v>0</v>
      </c>
      <c r="D83" s="174">
        <v>0</v>
      </c>
      <c r="E83" s="174">
        <v>0</v>
      </c>
      <c r="F83" s="174">
        <v>0</v>
      </c>
      <c r="G83" s="174">
        <v>0</v>
      </c>
      <c r="H83" s="174">
        <v>320000</v>
      </c>
      <c r="I83" s="174">
        <v>-320000</v>
      </c>
      <c r="J83" s="174">
        <v>0</v>
      </c>
    </row>
    <row r="84" spans="1:10" ht="57">
      <c r="A84" s="162" t="s">
        <v>603</v>
      </c>
      <c r="B84" s="176">
        <v>0</v>
      </c>
      <c r="C84" s="176">
        <v>0</v>
      </c>
      <c r="D84" s="176">
        <v>0</v>
      </c>
      <c r="E84" s="176">
        <v>0</v>
      </c>
      <c r="F84" s="176">
        <v>0</v>
      </c>
      <c r="G84" s="176">
        <v>0</v>
      </c>
      <c r="H84" s="176">
        <v>1727939</v>
      </c>
      <c r="I84" s="176">
        <v>-1727939</v>
      </c>
      <c r="J84" s="176">
        <v>0</v>
      </c>
    </row>
    <row r="85" spans="1:10" ht="57">
      <c r="A85" s="159" t="s">
        <v>604</v>
      </c>
      <c r="B85" s="174">
        <v>0</v>
      </c>
      <c r="C85" s="174">
        <v>0</v>
      </c>
      <c r="D85" s="174">
        <v>0</v>
      </c>
      <c r="E85" s="174">
        <v>0</v>
      </c>
      <c r="F85" s="174">
        <v>0</v>
      </c>
      <c r="G85" s="174">
        <v>0</v>
      </c>
      <c r="H85" s="174">
        <v>351910</v>
      </c>
      <c r="I85" s="174">
        <v>-351910</v>
      </c>
      <c r="J85" s="174">
        <v>0</v>
      </c>
    </row>
    <row r="86" spans="1:10" ht="57">
      <c r="A86" s="159" t="s">
        <v>605</v>
      </c>
      <c r="B86" s="174">
        <v>0</v>
      </c>
      <c r="C86" s="174">
        <v>0</v>
      </c>
      <c r="D86" s="174">
        <v>0</v>
      </c>
      <c r="E86" s="174">
        <v>0</v>
      </c>
      <c r="F86" s="174">
        <v>0</v>
      </c>
      <c r="G86" s="174">
        <v>0</v>
      </c>
      <c r="H86" s="174">
        <v>94457</v>
      </c>
      <c r="I86" s="174">
        <v>-94457</v>
      </c>
      <c r="J86" s="174">
        <v>0</v>
      </c>
    </row>
    <row r="87" spans="1:10" ht="57">
      <c r="A87" s="159" t="s">
        <v>606</v>
      </c>
      <c r="B87" s="174">
        <v>0</v>
      </c>
      <c r="C87" s="174">
        <v>0</v>
      </c>
      <c r="D87" s="174">
        <v>0</v>
      </c>
      <c r="E87" s="174">
        <v>0</v>
      </c>
      <c r="F87" s="174">
        <v>0</v>
      </c>
      <c r="G87" s="174">
        <v>0</v>
      </c>
      <c r="H87" s="174">
        <v>365444</v>
      </c>
      <c r="I87" s="174">
        <v>-365444</v>
      </c>
      <c r="J87" s="174">
        <v>0</v>
      </c>
    </row>
    <row r="88" spans="1:10" ht="57">
      <c r="A88" s="159" t="s">
        <v>607</v>
      </c>
      <c r="B88" s="174">
        <v>0</v>
      </c>
      <c r="C88" s="174">
        <v>0</v>
      </c>
      <c r="D88" s="174">
        <v>0</v>
      </c>
      <c r="E88" s="174">
        <v>0</v>
      </c>
      <c r="F88" s="174">
        <v>0</v>
      </c>
      <c r="G88" s="174">
        <v>0</v>
      </c>
      <c r="H88" s="174">
        <v>3126373</v>
      </c>
      <c r="I88" s="174">
        <v>-3126373</v>
      </c>
      <c r="J88" s="174">
        <v>0</v>
      </c>
    </row>
    <row r="89" spans="1:10" ht="57">
      <c r="A89" s="159" t="s">
        <v>608</v>
      </c>
      <c r="B89" s="174">
        <v>0</v>
      </c>
      <c r="C89" s="174">
        <v>0</v>
      </c>
      <c r="D89" s="174">
        <v>0</v>
      </c>
      <c r="E89" s="174">
        <v>0</v>
      </c>
      <c r="F89" s="174">
        <v>0</v>
      </c>
      <c r="G89" s="174">
        <v>0</v>
      </c>
      <c r="H89" s="174">
        <v>54130</v>
      </c>
      <c r="I89" s="174">
        <v>-54130</v>
      </c>
      <c r="J89" s="174">
        <v>0</v>
      </c>
    </row>
    <row r="90" spans="1:10" ht="57">
      <c r="A90" s="159" t="s">
        <v>609</v>
      </c>
      <c r="B90" s="174">
        <v>0</v>
      </c>
      <c r="C90" s="174">
        <v>0</v>
      </c>
      <c r="D90" s="174">
        <v>0</v>
      </c>
      <c r="E90" s="174">
        <v>0</v>
      </c>
      <c r="F90" s="174">
        <v>0</v>
      </c>
      <c r="G90" s="174">
        <v>0</v>
      </c>
      <c r="H90" s="174">
        <v>1305750</v>
      </c>
      <c r="I90" s="174">
        <v>-1305750</v>
      </c>
      <c r="J90" s="174">
        <v>0</v>
      </c>
    </row>
    <row r="91" spans="1:10" ht="57">
      <c r="A91" s="159" t="s">
        <v>610</v>
      </c>
      <c r="B91" s="174">
        <v>0</v>
      </c>
      <c r="C91" s="174">
        <v>0</v>
      </c>
      <c r="D91" s="174">
        <v>0</v>
      </c>
      <c r="E91" s="174">
        <v>0</v>
      </c>
      <c r="F91" s="174">
        <v>0</v>
      </c>
      <c r="G91" s="174">
        <v>0</v>
      </c>
      <c r="H91" s="174">
        <v>1110000</v>
      </c>
      <c r="I91" s="174">
        <v>-1110000</v>
      </c>
      <c r="J91" s="174">
        <v>0</v>
      </c>
    </row>
    <row r="92" spans="1:10" ht="57">
      <c r="A92" s="159" t="s">
        <v>611</v>
      </c>
      <c r="B92" s="174">
        <v>0</v>
      </c>
      <c r="C92" s="174">
        <v>0</v>
      </c>
      <c r="D92" s="174">
        <v>0</v>
      </c>
      <c r="E92" s="174">
        <v>0</v>
      </c>
      <c r="F92" s="174">
        <v>0</v>
      </c>
      <c r="G92" s="174">
        <v>0</v>
      </c>
      <c r="H92" s="174">
        <v>161480</v>
      </c>
      <c r="I92" s="174">
        <v>-161480</v>
      </c>
      <c r="J92" s="174">
        <v>0</v>
      </c>
    </row>
    <row r="93" spans="1:10" ht="57">
      <c r="A93" s="159" t="s">
        <v>612</v>
      </c>
      <c r="B93" s="174">
        <v>0</v>
      </c>
      <c r="C93" s="174">
        <v>0</v>
      </c>
      <c r="D93" s="174">
        <v>0</v>
      </c>
      <c r="E93" s="174">
        <v>0</v>
      </c>
      <c r="F93" s="174">
        <v>0</v>
      </c>
      <c r="G93" s="174">
        <v>0</v>
      </c>
      <c r="H93" s="174">
        <v>800</v>
      </c>
      <c r="I93" s="174">
        <v>-800</v>
      </c>
      <c r="J93" s="174">
        <v>0</v>
      </c>
    </row>
    <row r="94" spans="1:10" ht="57">
      <c r="A94" s="159" t="s">
        <v>613</v>
      </c>
      <c r="B94" s="174">
        <v>0</v>
      </c>
      <c r="C94" s="174">
        <v>0</v>
      </c>
      <c r="D94" s="174">
        <v>0</v>
      </c>
      <c r="E94" s="174">
        <v>0</v>
      </c>
      <c r="F94" s="174">
        <v>0</v>
      </c>
      <c r="G94" s="174">
        <v>0</v>
      </c>
      <c r="H94" s="174">
        <v>704428</v>
      </c>
      <c r="I94" s="174">
        <v>-704428</v>
      </c>
      <c r="J94" s="174">
        <v>0</v>
      </c>
    </row>
    <row r="95" spans="1:10" ht="57">
      <c r="A95" s="162" t="s">
        <v>614</v>
      </c>
      <c r="B95" s="176">
        <v>0</v>
      </c>
      <c r="C95" s="176">
        <v>0</v>
      </c>
      <c r="D95" s="176">
        <v>0</v>
      </c>
      <c r="E95" s="176">
        <v>0</v>
      </c>
      <c r="F95" s="176">
        <v>0</v>
      </c>
      <c r="G95" s="176">
        <v>0</v>
      </c>
      <c r="H95" s="176">
        <v>1570229</v>
      </c>
      <c r="I95" s="176">
        <v>-1570229</v>
      </c>
      <c r="J95" s="176">
        <v>0</v>
      </c>
    </row>
    <row r="96" spans="1:10" ht="57">
      <c r="A96" s="159" t="s">
        <v>615</v>
      </c>
      <c r="B96" s="174">
        <v>0</v>
      </c>
      <c r="C96" s="174">
        <v>0</v>
      </c>
      <c r="D96" s="174">
        <v>0</v>
      </c>
      <c r="E96" s="174">
        <v>0</v>
      </c>
      <c r="F96" s="174">
        <v>0</v>
      </c>
      <c r="G96" s="174">
        <v>0</v>
      </c>
      <c r="H96" s="174">
        <v>1873206</v>
      </c>
      <c r="I96" s="174">
        <v>-1873206</v>
      </c>
      <c r="J96" s="174">
        <v>0</v>
      </c>
    </row>
    <row r="97" spans="1:10" ht="57">
      <c r="A97" s="159" t="s">
        <v>616</v>
      </c>
      <c r="B97" s="174">
        <v>0</v>
      </c>
      <c r="C97" s="174">
        <v>0</v>
      </c>
      <c r="D97" s="174">
        <v>0</v>
      </c>
      <c r="E97" s="174">
        <v>0</v>
      </c>
      <c r="F97" s="174">
        <v>0</v>
      </c>
      <c r="G97" s="174">
        <v>0</v>
      </c>
      <c r="H97" s="174">
        <v>25900000</v>
      </c>
      <c r="I97" s="174">
        <v>-25900000</v>
      </c>
      <c r="J97" s="174">
        <v>0</v>
      </c>
    </row>
    <row r="98" spans="1:10" ht="57">
      <c r="A98" s="159" t="s">
        <v>617</v>
      </c>
      <c r="B98" s="174">
        <v>0</v>
      </c>
      <c r="C98" s="174">
        <v>0</v>
      </c>
      <c r="D98" s="174">
        <v>0</v>
      </c>
      <c r="E98" s="174">
        <v>0</v>
      </c>
      <c r="F98" s="174">
        <v>0</v>
      </c>
      <c r="G98" s="174">
        <v>0</v>
      </c>
      <c r="H98" s="174">
        <v>362000</v>
      </c>
      <c r="I98" s="174">
        <v>-362000</v>
      </c>
      <c r="J98" s="174">
        <v>0</v>
      </c>
    </row>
    <row r="99" spans="1:10" ht="57">
      <c r="A99" s="159" t="s">
        <v>618</v>
      </c>
      <c r="B99" s="174">
        <v>0</v>
      </c>
      <c r="C99" s="174">
        <v>0</v>
      </c>
      <c r="D99" s="174">
        <v>0</v>
      </c>
      <c r="E99" s="174">
        <v>0</v>
      </c>
      <c r="F99" s="174">
        <v>0</v>
      </c>
      <c r="G99" s="174">
        <v>0</v>
      </c>
      <c r="H99" s="174">
        <v>5727</v>
      </c>
      <c r="I99" s="174">
        <v>-5727</v>
      </c>
      <c r="J99" s="174">
        <v>0</v>
      </c>
    </row>
    <row r="100" spans="1:10" ht="57">
      <c r="A100" s="159" t="s">
        <v>619</v>
      </c>
      <c r="B100" s="174">
        <v>0</v>
      </c>
      <c r="C100" s="174">
        <v>0</v>
      </c>
      <c r="D100" s="174">
        <v>0</v>
      </c>
      <c r="E100" s="174">
        <v>0</v>
      </c>
      <c r="F100" s="174">
        <v>0</v>
      </c>
      <c r="G100" s="174">
        <v>0</v>
      </c>
      <c r="H100" s="174">
        <v>24951</v>
      </c>
      <c r="I100" s="174">
        <v>-24951</v>
      </c>
      <c r="J100" s="174">
        <v>0</v>
      </c>
    </row>
    <row r="101" spans="1:10" ht="57">
      <c r="A101" s="159" t="s">
        <v>620</v>
      </c>
      <c r="B101" s="174">
        <v>0</v>
      </c>
      <c r="C101" s="174">
        <v>0</v>
      </c>
      <c r="D101" s="174">
        <v>0</v>
      </c>
      <c r="E101" s="174">
        <v>0</v>
      </c>
      <c r="F101" s="174">
        <v>0</v>
      </c>
      <c r="G101" s="174">
        <v>0</v>
      </c>
      <c r="H101" s="174">
        <v>42226</v>
      </c>
      <c r="I101" s="174">
        <v>-42226</v>
      </c>
      <c r="J101" s="174">
        <v>0</v>
      </c>
    </row>
    <row r="102" spans="1:10" ht="57">
      <c r="A102" s="159" t="s">
        <v>621</v>
      </c>
      <c r="B102" s="174">
        <v>0</v>
      </c>
      <c r="C102" s="174">
        <v>0</v>
      </c>
      <c r="D102" s="174">
        <v>0</v>
      </c>
      <c r="E102" s="174">
        <v>0</v>
      </c>
      <c r="F102" s="174">
        <v>0</v>
      </c>
      <c r="G102" s="174">
        <v>0</v>
      </c>
      <c r="H102" s="174">
        <v>575036</v>
      </c>
      <c r="I102" s="174">
        <v>-575036</v>
      </c>
      <c r="J102" s="174">
        <v>0</v>
      </c>
    </row>
    <row r="103" spans="1:10" ht="57">
      <c r="A103" s="159" t="s">
        <v>621</v>
      </c>
      <c r="B103" s="174">
        <v>0</v>
      </c>
      <c r="C103" s="174">
        <v>0</v>
      </c>
      <c r="D103" s="174">
        <v>0</v>
      </c>
      <c r="E103" s="174">
        <v>0</v>
      </c>
      <c r="F103" s="174">
        <v>0</v>
      </c>
      <c r="G103" s="174">
        <v>0</v>
      </c>
      <c r="H103" s="174">
        <v>1412499</v>
      </c>
      <c r="I103" s="174">
        <v>-1412499</v>
      </c>
      <c r="J103" s="174">
        <v>0</v>
      </c>
    </row>
    <row r="104" spans="1:10" ht="57">
      <c r="A104" s="159" t="s">
        <v>622</v>
      </c>
      <c r="B104" s="174">
        <v>0</v>
      </c>
      <c r="C104" s="174">
        <v>0</v>
      </c>
      <c r="D104" s="174">
        <v>0</v>
      </c>
      <c r="E104" s="174">
        <v>0</v>
      </c>
      <c r="F104" s="174">
        <v>0</v>
      </c>
      <c r="G104" s="174">
        <v>0</v>
      </c>
      <c r="H104" s="174">
        <v>7100</v>
      </c>
      <c r="I104" s="174">
        <v>-7100</v>
      </c>
      <c r="J104" s="174">
        <v>0</v>
      </c>
    </row>
    <row r="105" spans="1:10" ht="71.25">
      <c r="A105" s="159" t="s">
        <v>623</v>
      </c>
      <c r="B105" s="174">
        <v>0</v>
      </c>
      <c r="C105" s="174">
        <v>0</v>
      </c>
      <c r="D105" s="174">
        <v>0</v>
      </c>
      <c r="E105" s="174">
        <v>0</v>
      </c>
      <c r="F105" s="174">
        <v>0</v>
      </c>
      <c r="G105" s="174">
        <v>0</v>
      </c>
      <c r="H105" s="174">
        <v>187000</v>
      </c>
      <c r="I105" s="174">
        <v>-187000</v>
      </c>
      <c r="J105" s="174">
        <v>0</v>
      </c>
    </row>
    <row r="106" spans="1:10" ht="71.25">
      <c r="A106" s="162" t="s">
        <v>624</v>
      </c>
      <c r="B106" s="176">
        <v>0</v>
      </c>
      <c r="C106" s="176">
        <v>0</v>
      </c>
      <c r="D106" s="176">
        <v>0</v>
      </c>
      <c r="E106" s="176">
        <v>0</v>
      </c>
      <c r="F106" s="176">
        <v>0</v>
      </c>
      <c r="G106" s="176">
        <v>0</v>
      </c>
      <c r="H106" s="176">
        <v>2838071</v>
      </c>
      <c r="I106" s="176">
        <v>-2838071</v>
      </c>
      <c r="J106" s="176">
        <v>0</v>
      </c>
    </row>
    <row r="107" spans="1:10" ht="71.25">
      <c r="A107" s="159" t="s">
        <v>625</v>
      </c>
      <c r="B107" s="174">
        <v>0</v>
      </c>
      <c r="C107" s="174">
        <v>0</v>
      </c>
      <c r="D107" s="174">
        <v>0</v>
      </c>
      <c r="E107" s="174">
        <v>0</v>
      </c>
      <c r="F107" s="174">
        <v>0</v>
      </c>
      <c r="G107" s="174">
        <v>0</v>
      </c>
      <c r="H107" s="174">
        <v>2400000</v>
      </c>
      <c r="I107" s="174">
        <v>-2400000</v>
      </c>
      <c r="J107" s="174">
        <v>0</v>
      </c>
    </row>
    <row r="108" spans="1:10" ht="71.25">
      <c r="A108" s="159" t="s">
        <v>626</v>
      </c>
      <c r="B108" s="174">
        <v>0</v>
      </c>
      <c r="C108" s="174">
        <v>0</v>
      </c>
      <c r="D108" s="174">
        <v>0</v>
      </c>
      <c r="E108" s="174">
        <v>0</v>
      </c>
      <c r="F108" s="174">
        <v>0</v>
      </c>
      <c r="G108" s="174">
        <v>0</v>
      </c>
      <c r="H108" s="174">
        <v>320294</v>
      </c>
      <c r="I108" s="174">
        <v>-320294</v>
      </c>
      <c r="J108" s="174">
        <v>0</v>
      </c>
    </row>
    <row r="109" spans="1:10" ht="57">
      <c r="A109" s="159" t="s">
        <v>627</v>
      </c>
      <c r="B109" s="174">
        <v>0</v>
      </c>
      <c r="C109" s="174">
        <v>0</v>
      </c>
      <c r="D109" s="174">
        <v>0</v>
      </c>
      <c r="E109" s="174">
        <v>0</v>
      </c>
      <c r="F109" s="174">
        <v>0</v>
      </c>
      <c r="G109" s="174">
        <v>0</v>
      </c>
      <c r="H109" s="174">
        <v>179460</v>
      </c>
      <c r="I109" s="174">
        <v>-179460</v>
      </c>
      <c r="J109" s="174">
        <v>0</v>
      </c>
    </row>
    <row r="110" spans="1:10" ht="71.25">
      <c r="A110" s="159" t="s">
        <v>628</v>
      </c>
      <c r="B110" s="174">
        <v>0</v>
      </c>
      <c r="C110" s="174">
        <v>0</v>
      </c>
      <c r="D110" s="174">
        <v>0</v>
      </c>
      <c r="E110" s="174">
        <v>0</v>
      </c>
      <c r="F110" s="174">
        <v>0</v>
      </c>
      <c r="G110" s="174">
        <v>0</v>
      </c>
      <c r="H110" s="174">
        <v>1200000</v>
      </c>
      <c r="I110" s="174">
        <v>-1200000</v>
      </c>
      <c r="J110" s="174">
        <v>0</v>
      </c>
    </row>
    <row r="111" spans="1:10" ht="42.75">
      <c r="A111" s="159" t="s">
        <v>629</v>
      </c>
      <c r="B111" s="174">
        <v>0</v>
      </c>
      <c r="C111" s="174">
        <v>0</v>
      </c>
      <c r="D111" s="174">
        <v>0</v>
      </c>
      <c r="E111" s="174">
        <v>0</v>
      </c>
      <c r="F111" s="174">
        <v>0</v>
      </c>
      <c r="G111" s="174">
        <v>0</v>
      </c>
      <c r="H111" s="174">
        <v>1090000</v>
      </c>
      <c r="I111" s="174">
        <v>-1090000</v>
      </c>
      <c r="J111" s="174">
        <v>0</v>
      </c>
    </row>
    <row r="112" spans="1:10" ht="57">
      <c r="A112" s="159" t="s">
        <v>630</v>
      </c>
      <c r="B112" s="174">
        <v>0</v>
      </c>
      <c r="C112" s="174">
        <v>0</v>
      </c>
      <c r="D112" s="174">
        <v>0</v>
      </c>
      <c r="E112" s="174">
        <v>0</v>
      </c>
      <c r="F112" s="174">
        <v>0</v>
      </c>
      <c r="G112" s="174">
        <v>0</v>
      </c>
      <c r="H112" s="174">
        <v>55697994</v>
      </c>
      <c r="I112" s="174">
        <v>-55697994</v>
      </c>
      <c r="J112" s="174">
        <v>0</v>
      </c>
    </row>
    <row r="113" spans="1:10" ht="85.5">
      <c r="A113" s="159" t="s">
        <v>631</v>
      </c>
      <c r="B113" s="174">
        <v>0</v>
      </c>
      <c r="C113" s="174">
        <v>0</v>
      </c>
      <c r="D113" s="174">
        <v>0</v>
      </c>
      <c r="E113" s="174">
        <v>0</v>
      </c>
      <c r="F113" s="174">
        <v>0</v>
      </c>
      <c r="G113" s="174">
        <v>0</v>
      </c>
      <c r="H113" s="174">
        <v>2695413</v>
      </c>
      <c r="I113" s="174">
        <v>-2695413</v>
      </c>
      <c r="J113" s="174">
        <v>0</v>
      </c>
    </row>
    <row r="114" spans="1:10" ht="85.5">
      <c r="A114" s="159" t="s">
        <v>632</v>
      </c>
      <c r="B114" s="174">
        <v>0</v>
      </c>
      <c r="C114" s="174">
        <v>0</v>
      </c>
      <c r="D114" s="174">
        <v>0</v>
      </c>
      <c r="E114" s="174">
        <v>0</v>
      </c>
      <c r="F114" s="174">
        <v>0</v>
      </c>
      <c r="G114" s="174">
        <v>0</v>
      </c>
      <c r="H114" s="174">
        <v>1200000</v>
      </c>
      <c r="I114" s="174">
        <v>-1200000</v>
      </c>
      <c r="J114" s="174">
        <v>0</v>
      </c>
    </row>
    <row r="115" spans="1:10" ht="57">
      <c r="A115" s="159" t="s">
        <v>633</v>
      </c>
      <c r="B115" s="174">
        <v>0</v>
      </c>
      <c r="C115" s="174">
        <v>0</v>
      </c>
      <c r="D115" s="174">
        <v>0</v>
      </c>
      <c r="E115" s="174">
        <v>0</v>
      </c>
      <c r="F115" s="174">
        <v>0</v>
      </c>
      <c r="G115" s="174">
        <v>0</v>
      </c>
      <c r="H115" s="174">
        <v>40000</v>
      </c>
      <c r="I115" s="174">
        <v>-40000</v>
      </c>
      <c r="J115" s="174">
        <v>0</v>
      </c>
    </row>
    <row r="116" spans="1:10" ht="57">
      <c r="A116" s="162" t="s">
        <v>634</v>
      </c>
      <c r="B116" s="176">
        <v>0</v>
      </c>
      <c r="C116" s="176">
        <v>0</v>
      </c>
      <c r="D116" s="176">
        <v>0</v>
      </c>
      <c r="E116" s="176">
        <v>0</v>
      </c>
      <c r="F116" s="176">
        <v>0</v>
      </c>
      <c r="G116" s="176">
        <v>0</v>
      </c>
      <c r="H116" s="176">
        <v>264765000</v>
      </c>
      <c r="I116" s="176">
        <v>-264765000</v>
      </c>
      <c r="J116" s="176">
        <v>0</v>
      </c>
    </row>
    <row r="117" spans="1:10" ht="57">
      <c r="A117" s="159" t="s">
        <v>635</v>
      </c>
      <c r="B117" s="174">
        <v>0</v>
      </c>
      <c r="C117" s="174">
        <v>0</v>
      </c>
      <c r="D117" s="174">
        <v>0</v>
      </c>
      <c r="E117" s="174">
        <v>0</v>
      </c>
      <c r="F117" s="174">
        <v>0</v>
      </c>
      <c r="G117" s="174">
        <v>0</v>
      </c>
      <c r="H117" s="174">
        <v>273952000</v>
      </c>
      <c r="I117" s="174">
        <v>-273952000</v>
      </c>
      <c r="J117" s="174">
        <v>0</v>
      </c>
    </row>
    <row r="118" spans="1:10" ht="57">
      <c r="A118" s="159" t="s">
        <v>636</v>
      </c>
      <c r="B118" s="174">
        <v>0</v>
      </c>
      <c r="C118" s="174">
        <v>0</v>
      </c>
      <c r="D118" s="174">
        <v>0</v>
      </c>
      <c r="E118" s="174">
        <v>0</v>
      </c>
      <c r="F118" s="174">
        <v>0</v>
      </c>
      <c r="G118" s="174">
        <v>0</v>
      </c>
      <c r="H118" s="174">
        <v>2755207</v>
      </c>
      <c r="I118" s="174">
        <v>-2755207</v>
      </c>
      <c r="J118" s="174">
        <v>0</v>
      </c>
    </row>
    <row r="119" spans="1:10" ht="71.25">
      <c r="A119" s="159" t="s">
        <v>637</v>
      </c>
      <c r="B119" s="174">
        <v>0</v>
      </c>
      <c r="C119" s="174">
        <v>0</v>
      </c>
      <c r="D119" s="174">
        <v>0</v>
      </c>
      <c r="E119" s="174">
        <v>0</v>
      </c>
      <c r="F119" s="174">
        <v>0</v>
      </c>
      <c r="G119" s="174">
        <v>0</v>
      </c>
      <c r="H119" s="174">
        <v>89500000</v>
      </c>
      <c r="I119" s="174">
        <v>-89500000</v>
      </c>
      <c r="J119" s="174">
        <v>0</v>
      </c>
    </row>
    <row r="120" spans="1:10" ht="57">
      <c r="A120" s="159" t="s">
        <v>638</v>
      </c>
      <c r="B120" s="174">
        <v>0</v>
      </c>
      <c r="C120" s="174">
        <v>0</v>
      </c>
      <c r="D120" s="174">
        <v>0</v>
      </c>
      <c r="E120" s="174">
        <v>0</v>
      </c>
      <c r="F120" s="174">
        <v>0</v>
      </c>
      <c r="G120" s="174">
        <v>0</v>
      </c>
      <c r="H120" s="174">
        <v>449000</v>
      </c>
      <c r="I120" s="174">
        <v>-449000</v>
      </c>
      <c r="J120" s="174">
        <v>0</v>
      </c>
    </row>
    <row r="121" spans="1:10" ht="42.75">
      <c r="A121" s="159" t="s">
        <v>639</v>
      </c>
      <c r="B121" s="174">
        <v>0</v>
      </c>
      <c r="C121" s="174">
        <v>0</v>
      </c>
      <c r="D121" s="174">
        <v>0</v>
      </c>
      <c r="E121" s="174">
        <v>0</v>
      </c>
      <c r="F121" s="174">
        <v>0</v>
      </c>
      <c r="G121" s="174">
        <v>0</v>
      </c>
      <c r="H121" s="174">
        <v>184000</v>
      </c>
      <c r="I121" s="174">
        <v>-184000</v>
      </c>
      <c r="J121" s="174">
        <v>0</v>
      </c>
    </row>
    <row r="122" spans="1:10" ht="71.25">
      <c r="A122" s="159" t="s">
        <v>640</v>
      </c>
      <c r="B122" s="174">
        <v>0</v>
      </c>
      <c r="C122" s="174">
        <v>0</v>
      </c>
      <c r="D122" s="174">
        <v>0</v>
      </c>
      <c r="E122" s="174">
        <v>0</v>
      </c>
      <c r="F122" s="174">
        <v>0</v>
      </c>
      <c r="G122" s="174">
        <v>0</v>
      </c>
      <c r="H122" s="174">
        <v>826209</v>
      </c>
      <c r="I122" s="174">
        <v>-826209</v>
      </c>
      <c r="J122" s="174">
        <v>0</v>
      </c>
    </row>
    <row r="123" spans="1:10" ht="57">
      <c r="A123" s="159" t="s">
        <v>641</v>
      </c>
      <c r="B123" s="174">
        <v>0</v>
      </c>
      <c r="C123" s="174">
        <v>0</v>
      </c>
      <c r="D123" s="174">
        <v>0</v>
      </c>
      <c r="E123" s="174">
        <v>0</v>
      </c>
      <c r="F123" s="174">
        <v>0</v>
      </c>
      <c r="G123" s="174">
        <v>0</v>
      </c>
      <c r="H123" s="174">
        <v>2255662</v>
      </c>
      <c r="I123" s="174">
        <v>-2255662</v>
      </c>
      <c r="J123" s="174">
        <v>0</v>
      </c>
    </row>
    <row r="124" spans="1:10" ht="85.5">
      <c r="A124" s="159" t="s">
        <v>642</v>
      </c>
      <c r="B124" s="174">
        <v>0</v>
      </c>
      <c r="C124" s="174">
        <v>317914</v>
      </c>
      <c r="D124" s="174">
        <v>0</v>
      </c>
      <c r="E124" s="174">
        <v>0</v>
      </c>
      <c r="F124" s="174">
        <v>0</v>
      </c>
      <c r="G124" s="174">
        <v>0</v>
      </c>
      <c r="H124" s="174">
        <v>0</v>
      </c>
      <c r="I124" s="174">
        <v>317914</v>
      </c>
      <c r="J124" s="174">
        <v>0</v>
      </c>
    </row>
    <row r="125" spans="1:10" ht="85.5">
      <c r="A125" s="162" t="s">
        <v>643</v>
      </c>
      <c r="B125" s="176">
        <v>0</v>
      </c>
      <c r="C125" s="176">
        <v>179020</v>
      </c>
      <c r="D125" s="176">
        <v>0</v>
      </c>
      <c r="E125" s="176">
        <v>0</v>
      </c>
      <c r="F125" s="176">
        <v>0</v>
      </c>
      <c r="G125" s="176">
        <v>0</v>
      </c>
      <c r="H125" s="176">
        <v>0</v>
      </c>
      <c r="I125" s="176">
        <v>179020</v>
      </c>
      <c r="J125" s="176">
        <v>0</v>
      </c>
    </row>
    <row r="126" spans="1:10" ht="85.5">
      <c r="A126" s="159" t="s">
        <v>644</v>
      </c>
      <c r="B126" s="174">
        <v>0</v>
      </c>
      <c r="C126" s="174">
        <v>552466</v>
      </c>
      <c r="D126" s="174">
        <v>0</v>
      </c>
      <c r="E126" s="174">
        <v>0</v>
      </c>
      <c r="F126" s="174">
        <v>0</v>
      </c>
      <c r="G126" s="174">
        <v>0</v>
      </c>
      <c r="H126" s="174">
        <v>0</v>
      </c>
      <c r="I126" s="174">
        <v>552466</v>
      </c>
      <c r="J126" s="174">
        <v>0</v>
      </c>
    </row>
    <row r="127" spans="1:10" ht="85.5">
      <c r="A127" s="159" t="s">
        <v>645</v>
      </c>
      <c r="B127" s="174">
        <v>0</v>
      </c>
      <c r="C127" s="174">
        <v>5200744</v>
      </c>
      <c r="D127" s="174">
        <v>0</v>
      </c>
      <c r="E127" s="174">
        <v>0</v>
      </c>
      <c r="F127" s="174">
        <v>0</v>
      </c>
      <c r="G127" s="174">
        <v>0</v>
      </c>
      <c r="H127" s="174">
        <v>0</v>
      </c>
      <c r="I127" s="174">
        <v>5200744</v>
      </c>
      <c r="J127" s="174">
        <v>0</v>
      </c>
    </row>
    <row r="128" spans="1:10" ht="57">
      <c r="A128" s="159" t="s">
        <v>646</v>
      </c>
      <c r="B128" s="174">
        <v>0</v>
      </c>
      <c r="C128" s="174">
        <v>162885000</v>
      </c>
      <c r="D128" s="174">
        <v>0</v>
      </c>
      <c r="E128" s="174">
        <v>0</v>
      </c>
      <c r="F128" s="174">
        <v>0</v>
      </c>
      <c r="G128" s="174">
        <v>0</v>
      </c>
      <c r="H128" s="174">
        <v>0</v>
      </c>
      <c r="I128" s="174">
        <v>162885000</v>
      </c>
      <c r="J128" s="174">
        <v>0</v>
      </c>
    </row>
    <row r="129" spans="1:10" ht="57">
      <c r="A129" s="159" t="s">
        <v>647</v>
      </c>
      <c r="B129" s="174">
        <v>0</v>
      </c>
      <c r="C129" s="174">
        <v>579005000</v>
      </c>
      <c r="D129" s="174">
        <v>0</v>
      </c>
      <c r="E129" s="174">
        <v>0</v>
      </c>
      <c r="F129" s="174">
        <v>0</v>
      </c>
      <c r="G129" s="174">
        <v>0</v>
      </c>
      <c r="H129" s="174">
        <v>0</v>
      </c>
      <c r="I129" s="174">
        <v>579005000</v>
      </c>
      <c r="J129" s="174">
        <v>0</v>
      </c>
    </row>
    <row r="130" spans="1:10" ht="57">
      <c r="A130" s="159" t="s">
        <v>648</v>
      </c>
      <c r="B130" s="174">
        <v>0</v>
      </c>
      <c r="C130" s="174">
        <v>136130500</v>
      </c>
      <c r="D130" s="174">
        <v>0</v>
      </c>
      <c r="E130" s="174">
        <v>0</v>
      </c>
      <c r="F130" s="174">
        <v>0</v>
      </c>
      <c r="G130" s="174">
        <v>0</v>
      </c>
      <c r="H130" s="174">
        <v>0</v>
      </c>
      <c r="I130" s="174">
        <v>136130500</v>
      </c>
      <c r="J130" s="174">
        <v>0</v>
      </c>
    </row>
    <row r="131" spans="1:10" ht="57">
      <c r="A131" s="159" t="s">
        <v>648</v>
      </c>
      <c r="B131" s="174">
        <v>0</v>
      </c>
      <c r="C131" s="174">
        <v>462686500</v>
      </c>
      <c r="D131" s="174">
        <v>0</v>
      </c>
      <c r="E131" s="174">
        <v>0</v>
      </c>
      <c r="F131" s="174">
        <v>0</v>
      </c>
      <c r="G131" s="174">
        <v>0</v>
      </c>
      <c r="H131" s="174">
        <v>0</v>
      </c>
      <c r="I131" s="174">
        <v>462686500</v>
      </c>
      <c r="J131" s="174">
        <v>0</v>
      </c>
    </row>
    <row r="132" spans="1:10" ht="57">
      <c r="A132" s="159" t="s">
        <v>649</v>
      </c>
      <c r="B132" s="174">
        <v>0</v>
      </c>
      <c r="C132" s="174">
        <v>70000</v>
      </c>
      <c r="D132" s="174">
        <v>0</v>
      </c>
      <c r="E132" s="174">
        <v>0</v>
      </c>
      <c r="F132" s="174">
        <v>0</v>
      </c>
      <c r="G132" s="174">
        <v>0</v>
      </c>
      <c r="H132" s="174">
        <v>0</v>
      </c>
      <c r="I132" s="174">
        <v>70000</v>
      </c>
      <c r="J132" s="174">
        <v>0</v>
      </c>
    </row>
    <row r="133" spans="1:10" ht="57">
      <c r="A133" s="159" t="s">
        <v>650</v>
      </c>
      <c r="B133" s="174">
        <v>0</v>
      </c>
      <c r="C133" s="174">
        <v>1145000</v>
      </c>
      <c r="D133" s="174">
        <v>0</v>
      </c>
      <c r="E133" s="174">
        <v>0</v>
      </c>
      <c r="F133" s="174">
        <v>0</v>
      </c>
      <c r="G133" s="174">
        <v>0</v>
      </c>
      <c r="H133" s="174">
        <v>0</v>
      </c>
      <c r="I133" s="174">
        <v>1145000</v>
      </c>
      <c r="J133" s="174">
        <v>0</v>
      </c>
    </row>
    <row r="134" spans="1:10" ht="57">
      <c r="A134" s="159" t="s">
        <v>651</v>
      </c>
      <c r="B134" s="174">
        <v>0</v>
      </c>
      <c r="C134" s="174">
        <v>39297000</v>
      </c>
      <c r="D134" s="174">
        <v>0</v>
      </c>
      <c r="E134" s="174">
        <v>0</v>
      </c>
      <c r="F134" s="174">
        <v>0</v>
      </c>
      <c r="G134" s="174">
        <v>0</v>
      </c>
      <c r="H134" s="174">
        <v>0</v>
      </c>
      <c r="I134" s="174">
        <v>39297000</v>
      </c>
      <c r="J134" s="174">
        <v>0</v>
      </c>
    </row>
    <row r="135" spans="1:10" ht="57">
      <c r="A135" s="162" t="s">
        <v>652</v>
      </c>
      <c r="B135" s="176">
        <v>0</v>
      </c>
      <c r="C135" s="176">
        <v>360000</v>
      </c>
      <c r="D135" s="176">
        <v>0</v>
      </c>
      <c r="E135" s="176">
        <v>0</v>
      </c>
      <c r="F135" s="176">
        <v>0</v>
      </c>
      <c r="G135" s="176">
        <v>0</v>
      </c>
      <c r="H135" s="176">
        <v>0</v>
      </c>
      <c r="I135" s="176">
        <v>360000</v>
      </c>
      <c r="J135" s="176">
        <v>0</v>
      </c>
    </row>
    <row r="136" spans="1:10" ht="57">
      <c r="A136" s="159" t="s">
        <v>653</v>
      </c>
      <c r="B136" s="174">
        <v>0</v>
      </c>
      <c r="C136" s="174">
        <v>7827752</v>
      </c>
      <c r="D136" s="174">
        <v>0</v>
      </c>
      <c r="E136" s="174">
        <v>0</v>
      </c>
      <c r="F136" s="174">
        <v>0</v>
      </c>
      <c r="G136" s="174">
        <v>0</v>
      </c>
      <c r="H136" s="174">
        <v>0</v>
      </c>
      <c r="I136" s="174">
        <v>7827752</v>
      </c>
      <c r="J136" s="174">
        <v>0</v>
      </c>
    </row>
    <row r="137" spans="1:10" ht="57">
      <c r="A137" s="159" t="s">
        <v>654</v>
      </c>
      <c r="B137" s="174">
        <v>0</v>
      </c>
      <c r="C137" s="174">
        <v>390000</v>
      </c>
      <c r="D137" s="174">
        <v>0</v>
      </c>
      <c r="E137" s="174">
        <v>0</v>
      </c>
      <c r="F137" s="174">
        <v>0</v>
      </c>
      <c r="G137" s="174">
        <v>0</v>
      </c>
      <c r="H137" s="174">
        <v>0</v>
      </c>
      <c r="I137" s="174">
        <v>390000</v>
      </c>
      <c r="J137" s="174">
        <v>0</v>
      </c>
    </row>
    <row r="138" spans="1:10" ht="57">
      <c r="A138" s="159" t="s">
        <v>655</v>
      </c>
      <c r="B138" s="174">
        <v>0</v>
      </c>
      <c r="C138" s="174">
        <v>251177</v>
      </c>
      <c r="D138" s="174">
        <v>0</v>
      </c>
      <c r="E138" s="174">
        <v>0</v>
      </c>
      <c r="F138" s="174">
        <v>0</v>
      </c>
      <c r="G138" s="174">
        <v>0</v>
      </c>
      <c r="H138" s="174">
        <v>0</v>
      </c>
      <c r="I138" s="174">
        <v>251177</v>
      </c>
      <c r="J138" s="174">
        <v>0</v>
      </c>
    </row>
    <row r="139" spans="1:10" ht="57">
      <c r="A139" s="159" t="s">
        <v>656</v>
      </c>
      <c r="B139" s="174">
        <v>0</v>
      </c>
      <c r="C139" s="174">
        <v>3000</v>
      </c>
      <c r="D139" s="174">
        <v>0</v>
      </c>
      <c r="E139" s="174">
        <v>0</v>
      </c>
      <c r="F139" s="174">
        <v>0</v>
      </c>
      <c r="G139" s="174">
        <v>0</v>
      </c>
      <c r="H139" s="174">
        <v>0</v>
      </c>
      <c r="I139" s="174">
        <v>3000</v>
      </c>
      <c r="J139" s="174">
        <v>0</v>
      </c>
    </row>
    <row r="140" spans="1:10" ht="57">
      <c r="A140" s="159" t="s">
        <v>656</v>
      </c>
      <c r="B140" s="174">
        <v>0</v>
      </c>
      <c r="C140" s="174">
        <v>383350</v>
      </c>
      <c r="D140" s="174">
        <v>0</v>
      </c>
      <c r="E140" s="174">
        <v>0</v>
      </c>
      <c r="F140" s="174">
        <v>0</v>
      </c>
      <c r="G140" s="174">
        <v>0</v>
      </c>
      <c r="H140" s="174">
        <v>0</v>
      </c>
      <c r="I140" s="174">
        <v>383350</v>
      </c>
      <c r="J140" s="174">
        <v>0</v>
      </c>
    </row>
    <row r="141" spans="1:10" ht="57">
      <c r="A141" s="159" t="s">
        <v>657</v>
      </c>
      <c r="B141" s="174">
        <v>0</v>
      </c>
      <c r="C141" s="174">
        <v>988500</v>
      </c>
      <c r="D141" s="174">
        <v>0</v>
      </c>
      <c r="E141" s="174">
        <v>0</v>
      </c>
      <c r="F141" s="174">
        <v>0</v>
      </c>
      <c r="G141" s="174">
        <v>0</v>
      </c>
      <c r="H141" s="174">
        <v>0</v>
      </c>
      <c r="I141" s="174">
        <v>988500</v>
      </c>
      <c r="J141" s="174">
        <v>0</v>
      </c>
    </row>
    <row r="142" spans="1:10" ht="57">
      <c r="A142" s="159" t="s">
        <v>658</v>
      </c>
      <c r="B142" s="174">
        <v>0</v>
      </c>
      <c r="C142" s="174">
        <v>103068992</v>
      </c>
      <c r="D142" s="174">
        <v>0</v>
      </c>
      <c r="E142" s="174">
        <v>0</v>
      </c>
      <c r="F142" s="174">
        <v>0</v>
      </c>
      <c r="G142" s="174">
        <v>0</v>
      </c>
      <c r="H142" s="174">
        <v>0</v>
      </c>
      <c r="I142" s="174">
        <v>103068992</v>
      </c>
      <c r="J142" s="174">
        <v>0</v>
      </c>
    </row>
    <row r="143" spans="1:10" ht="42.75">
      <c r="A143" s="159" t="s">
        <v>659</v>
      </c>
      <c r="B143" s="174">
        <v>0</v>
      </c>
      <c r="C143" s="174">
        <v>24000</v>
      </c>
      <c r="D143" s="174">
        <v>0</v>
      </c>
      <c r="E143" s="174">
        <v>0</v>
      </c>
      <c r="F143" s="174">
        <v>0</v>
      </c>
      <c r="G143" s="174">
        <v>0</v>
      </c>
      <c r="H143" s="174">
        <v>0</v>
      </c>
      <c r="I143" s="174">
        <v>24000</v>
      </c>
      <c r="J143" s="174">
        <v>0</v>
      </c>
    </row>
    <row r="144" spans="1:10" ht="42.75">
      <c r="A144" s="159" t="s">
        <v>660</v>
      </c>
      <c r="B144" s="174">
        <v>0</v>
      </c>
      <c r="C144" s="174">
        <v>148080</v>
      </c>
      <c r="D144" s="174">
        <v>0</v>
      </c>
      <c r="E144" s="174">
        <v>0</v>
      </c>
      <c r="F144" s="174">
        <v>0</v>
      </c>
      <c r="G144" s="174">
        <v>0</v>
      </c>
      <c r="H144" s="174">
        <v>0</v>
      </c>
      <c r="I144" s="174">
        <v>148080</v>
      </c>
      <c r="J144" s="174">
        <v>0</v>
      </c>
    </row>
    <row r="145" spans="1:10" ht="42.75">
      <c r="A145" s="159" t="s">
        <v>661</v>
      </c>
      <c r="B145" s="174">
        <v>0</v>
      </c>
      <c r="C145" s="174">
        <v>5006</v>
      </c>
      <c r="D145" s="174">
        <v>0</v>
      </c>
      <c r="E145" s="174">
        <v>0</v>
      </c>
      <c r="F145" s="174">
        <v>0</v>
      </c>
      <c r="G145" s="174">
        <v>0</v>
      </c>
      <c r="H145" s="174">
        <v>0</v>
      </c>
      <c r="I145" s="174">
        <v>5006</v>
      </c>
      <c r="J145" s="174">
        <v>0</v>
      </c>
    </row>
    <row r="146" spans="1:10" ht="42.75">
      <c r="A146" s="159" t="s">
        <v>662</v>
      </c>
      <c r="B146" s="174">
        <v>0</v>
      </c>
      <c r="C146" s="174">
        <v>336000</v>
      </c>
      <c r="D146" s="174">
        <v>0</v>
      </c>
      <c r="E146" s="174">
        <v>0</v>
      </c>
      <c r="F146" s="174">
        <v>0</v>
      </c>
      <c r="G146" s="174">
        <v>0</v>
      </c>
      <c r="H146" s="174">
        <v>0</v>
      </c>
      <c r="I146" s="174">
        <v>336000</v>
      </c>
      <c r="J146" s="174">
        <v>0</v>
      </c>
    </row>
    <row r="147" spans="1:10" ht="57">
      <c r="A147" s="162" t="s">
        <v>663</v>
      </c>
      <c r="B147" s="176">
        <v>0</v>
      </c>
      <c r="C147" s="176">
        <v>441767</v>
      </c>
      <c r="D147" s="176">
        <v>0</v>
      </c>
      <c r="E147" s="176">
        <v>0</v>
      </c>
      <c r="F147" s="176">
        <v>0</v>
      </c>
      <c r="G147" s="176">
        <v>0</v>
      </c>
      <c r="H147" s="176">
        <v>0</v>
      </c>
      <c r="I147" s="176">
        <v>441767</v>
      </c>
      <c r="J147" s="176">
        <v>0</v>
      </c>
    </row>
    <row r="148" spans="1:10" ht="57">
      <c r="A148" s="159" t="s">
        <v>664</v>
      </c>
      <c r="B148" s="174">
        <v>0</v>
      </c>
      <c r="C148" s="174">
        <v>3334903</v>
      </c>
      <c r="D148" s="174">
        <v>0</v>
      </c>
      <c r="E148" s="174">
        <v>0</v>
      </c>
      <c r="F148" s="174">
        <v>0</v>
      </c>
      <c r="G148" s="174">
        <v>0</v>
      </c>
      <c r="H148" s="174">
        <v>0</v>
      </c>
      <c r="I148" s="174">
        <v>3334903</v>
      </c>
      <c r="J148" s="174">
        <v>0</v>
      </c>
    </row>
    <row r="149" spans="1:10" ht="71.25">
      <c r="A149" s="159" t="s">
        <v>665</v>
      </c>
      <c r="B149" s="174">
        <v>0</v>
      </c>
      <c r="C149" s="174">
        <v>21199584</v>
      </c>
      <c r="D149" s="174">
        <v>0</v>
      </c>
      <c r="E149" s="174">
        <v>0</v>
      </c>
      <c r="F149" s="174">
        <v>0</v>
      </c>
      <c r="G149" s="174">
        <v>0</v>
      </c>
      <c r="H149" s="174">
        <v>0</v>
      </c>
      <c r="I149" s="174">
        <v>21199584</v>
      </c>
      <c r="J149" s="174">
        <v>0</v>
      </c>
    </row>
    <row r="150" spans="1:10" ht="57">
      <c r="A150" s="159" t="s">
        <v>666</v>
      </c>
      <c r="B150" s="174">
        <v>0</v>
      </c>
      <c r="C150" s="174">
        <v>564311</v>
      </c>
      <c r="D150" s="174">
        <v>0</v>
      </c>
      <c r="E150" s="174">
        <v>0</v>
      </c>
      <c r="F150" s="174">
        <v>0</v>
      </c>
      <c r="G150" s="174">
        <v>0</v>
      </c>
      <c r="H150" s="174">
        <v>0</v>
      </c>
      <c r="I150" s="174">
        <v>564311</v>
      </c>
      <c r="J150" s="174">
        <v>0</v>
      </c>
    </row>
    <row r="151" spans="1:10" ht="71.25">
      <c r="A151" s="159" t="s">
        <v>667</v>
      </c>
      <c r="B151" s="174">
        <v>0</v>
      </c>
      <c r="C151" s="174">
        <v>2831550</v>
      </c>
      <c r="D151" s="174">
        <v>0</v>
      </c>
      <c r="E151" s="174">
        <v>0</v>
      </c>
      <c r="F151" s="174">
        <v>0</v>
      </c>
      <c r="G151" s="174">
        <v>0</v>
      </c>
      <c r="H151" s="174">
        <v>0</v>
      </c>
      <c r="I151" s="174">
        <v>2831550</v>
      </c>
      <c r="J151" s="174">
        <v>0</v>
      </c>
    </row>
    <row r="152" spans="1:10" ht="57">
      <c r="A152" s="159" t="s">
        <v>668</v>
      </c>
      <c r="B152" s="174">
        <v>0</v>
      </c>
      <c r="C152" s="174">
        <v>124973350</v>
      </c>
      <c r="D152" s="174">
        <v>0</v>
      </c>
      <c r="E152" s="174">
        <v>0</v>
      </c>
      <c r="F152" s="174">
        <v>0</v>
      </c>
      <c r="G152" s="174">
        <v>0</v>
      </c>
      <c r="H152" s="174">
        <v>0</v>
      </c>
      <c r="I152" s="174">
        <v>124973350</v>
      </c>
      <c r="J152" s="174">
        <v>0</v>
      </c>
    </row>
    <row r="153" spans="1:10" ht="57">
      <c r="A153" s="159" t="s">
        <v>669</v>
      </c>
      <c r="B153" s="174">
        <v>0</v>
      </c>
      <c r="C153" s="174">
        <v>149953360</v>
      </c>
      <c r="D153" s="174">
        <v>0</v>
      </c>
      <c r="E153" s="174">
        <v>0</v>
      </c>
      <c r="F153" s="174">
        <v>0</v>
      </c>
      <c r="G153" s="174">
        <v>0</v>
      </c>
      <c r="H153" s="174">
        <v>0</v>
      </c>
      <c r="I153" s="174">
        <v>149953360</v>
      </c>
      <c r="J153" s="174">
        <v>0</v>
      </c>
    </row>
    <row r="154" spans="1:10" ht="57">
      <c r="A154" s="159" t="s">
        <v>670</v>
      </c>
      <c r="B154" s="174">
        <v>0</v>
      </c>
      <c r="C154" s="174">
        <v>1102578</v>
      </c>
      <c r="D154" s="174">
        <v>0</v>
      </c>
      <c r="E154" s="174">
        <v>0</v>
      </c>
      <c r="F154" s="174">
        <v>0</v>
      </c>
      <c r="G154" s="174">
        <v>0</v>
      </c>
      <c r="H154" s="174">
        <v>0</v>
      </c>
      <c r="I154" s="174">
        <v>1102578</v>
      </c>
      <c r="J154" s="174">
        <v>0</v>
      </c>
    </row>
    <row r="155" spans="1:10" ht="71.25">
      <c r="A155" s="159" t="s">
        <v>671</v>
      </c>
      <c r="B155" s="174">
        <v>0</v>
      </c>
      <c r="C155" s="174">
        <v>22500</v>
      </c>
      <c r="D155" s="174">
        <v>0</v>
      </c>
      <c r="E155" s="174">
        <v>0</v>
      </c>
      <c r="F155" s="174">
        <v>0</v>
      </c>
      <c r="G155" s="174">
        <v>0</v>
      </c>
      <c r="H155" s="174">
        <v>0</v>
      </c>
      <c r="I155" s="174">
        <v>22500</v>
      </c>
      <c r="J155" s="174">
        <v>0</v>
      </c>
    </row>
    <row r="156" spans="1:10" ht="57">
      <c r="A156" s="159" t="s">
        <v>672</v>
      </c>
      <c r="B156" s="174">
        <v>0</v>
      </c>
      <c r="C156" s="174">
        <v>458803</v>
      </c>
      <c r="D156" s="174">
        <v>0</v>
      </c>
      <c r="E156" s="174">
        <v>0</v>
      </c>
      <c r="F156" s="174">
        <v>0</v>
      </c>
      <c r="G156" s="174">
        <v>0</v>
      </c>
      <c r="H156" s="174">
        <v>0</v>
      </c>
      <c r="I156" s="174">
        <v>458803</v>
      </c>
      <c r="J156" s="174">
        <v>0</v>
      </c>
    </row>
    <row r="157" spans="1:10" ht="71.25">
      <c r="A157" s="162" t="s">
        <v>673</v>
      </c>
      <c r="B157" s="176">
        <v>0</v>
      </c>
      <c r="C157" s="176">
        <v>166900</v>
      </c>
      <c r="D157" s="176">
        <v>0</v>
      </c>
      <c r="E157" s="176">
        <v>0</v>
      </c>
      <c r="F157" s="176">
        <v>0</v>
      </c>
      <c r="G157" s="176">
        <v>0</v>
      </c>
      <c r="H157" s="176">
        <v>0</v>
      </c>
      <c r="I157" s="176">
        <v>166900</v>
      </c>
      <c r="J157" s="176">
        <v>0</v>
      </c>
    </row>
    <row r="158" spans="1:10" ht="71.25">
      <c r="A158" s="159" t="s">
        <v>674</v>
      </c>
      <c r="B158" s="174">
        <v>0</v>
      </c>
      <c r="C158" s="174">
        <v>2265614</v>
      </c>
      <c r="D158" s="174">
        <v>0</v>
      </c>
      <c r="E158" s="174">
        <v>0</v>
      </c>
      <c r="F158" s="174">
        <v>0</v>
      </c>
      <c r="G158" s="174">
        <v>0</v>
      </c>
      <c r="H158" s="174">
        <v>0</v>
      </c>
      <c r="I158" s="174">
        <v>2265614</v>
      </c>
      <c r="J158" s="174">
        <v>0</v>
      </c>
    </row>
    <row r="159" spans="1:10" ht="85.5">
      <c r="A159" s="159" t="s">
        <v>675</v>
      </c>
      <c r="B159" s="174">
        <v>0</v>
      </c>
      <c r="C159" s="174">
        <v>461757</v>
      </c>
      <c r="D159" s="174">
        <v>0</v>
      </c>
      <c r="E159" s="174">
        <v>0</v>
      </c>
      <c r="F159" s="174">
        <v>0</v>
      </c>
      <c r="G159" s="174">
        <v>0</v>
      </c>
      <c r="H159" s="174">
        <v>0</v>
      </c>
      <c r="I159" s="174">
        <v>461757</v>
      </c>
      <c r="J159" s="174">
        <v>0</v>
      </c>
    </row>
    <row r="160" spans="1:10" ht="85.5">
      <c r="A160" s="159" t="s">
        <v>676</v>
      </c>
      <c r="B160" s="174">
        <v>0</v>
      </c>
      <c r="C160" s="174">
        <v>26638</v>
      </c>
      <c r="D160" s="174">
        <v>0</v>
      </c>
      <c r="E160" s="174">
        <v>0</v>
      </c>
      <c r="F160" s="174">
        <v>0</v>
      </c>
      <c r="G160" s="174">
        <v>0</v>
      </c>
      <c r="H160" s="174">
        <v>0</v>
      </c>
      <c r="I160" s="174">
        <v>26638</v>
      </c>
      <c r="J160" s="174">
        <v>0</v>
      </c>
    </row>
    <row r="161" spans="1:10" ht="85.5">
      <c r="A161" s="159" t="s">
        <v>677</v>
      </c>
      <c r="B161" s="174">
        <v>0</v>
      </c>
      <c r="C161" s="174">
        <v>3368537</v>
      </c>
      <c r="D161" s="174">
        <v>0</v>
      </c>
      <c r="E161" s="174">
        <v>0</v>
      </c>
      <c r="F161" s="174">
        <v>0</v>
      </c>
      <c r="G161" s="174">
        <v>0</v>
      </c>
      <c r="H161" s="174">
        <v>0</v>
      </c>
      <c r="I161" s="174">
        <v>3368537</v>
      </c>
      <c r="J161" s="174">
        <v>0</v>
      </c>
    </row>
    <row r="162" spans="1:10" ht="57">
      <c r="A162" s="159" t="s">
        <v>678</v>
      </c>
      <c r="B162" s="174">
        <v>0</v>
      </c>
      <c r="C162" s="174">
        <v>21835125</v>
      </c>
      <c r="D162" s="174">
        <v>0</v>
      </c>
      <c r="E162" s="174">
        <v>0</v>
      </c>
      <c r="F162" s="174">
        <v>0</v>
      </c>
      <c r="G162" s="174">
        <v>0</v>
      </c>
      <c r="H162" s="174">
        <v>0</v>
      </c>
      <c r="I162" s="174">
        <v>21835125</v>
      </c>
      <c r="J162" s="174">
        <v>0</v>
      </c>
    </row>
    <row r="163" spans="1:10" ht="57">
      <c r="A163" s="159" t="s">
        <v>679</v>
      </c>
      <c r="B163" s="174">
        <v>0</v>
      </c>
      <c r="C163" s="174">
        <v>3529035</v>
      </c>
      <c r="D163" s="174">
        <v>0</v>
      </c>
      <c r="E163" s="174">
        <v>0</v>
      </c>
      <c r="F163" s="174">
        <v>0</v>
      </c>
      <c r="G163" s="174">
        <v>0</v>
      </c>
      <c r="H163" s="174">
        <v>0</v>
      </c>
      <c r="I163" s="174">
        <v>3529035</v>
      </c>
      <c r="J163" s="174">
        <v>0</v>
      </c>
    </row>
    <row r="164" spans="1:10" ht="57">
      <c r="A164" s="159" t="s">
        <v>680</v>
      </c>
      <c r="B164" s="174">
        <v>0</v>
      </c>
      <c r="C164" s="174">
        <v>439420</v>
      </c>
      <c r="D164" s="174">
        <v>0</v>
      </c>
      <c r="E164" s="174">
        <v>0</v>
      </c>
      <c r="F164" s="174">
        <v>0</v>
      </c>
      <c r="G164" s="174">
        <v>0</v>
      </c>
      <c r="H164" s="174">
        <v>0</v>
      </c>
      <c r="I164" s="174">
        <v>439420</v>
      </c>
      <c r="J164" s="174">
        <v>0</v>
      </c>
    </row>
    <row r="165" spans="1:10" ht="57">
      <c r="A165" s="159" t="s">
        <v>681</v>
      </c>
      <c r="B165" s="174">
        <v>0</v>
      </c>
      <c r="C165" s="174">
        <v>157080</v>
      </c>
      <c r="D165" s="174">
        <v>0</v>
      </c>
      <c r="E165" s="174">
        <v>0</v>
      </c>
      <c r="F165" s="174">
        <v>0</v>
      </c>
      <c r="G165" s="174">
        <v>0</v>
      </c>
      <c r="H165" s="174">
        <v>0</v>
      </c>
      <c r="I165" s="174">
        <v>157080</v>
      </c>
      <c r="J165" s="174">
        <v>0</v>
      </c>
    </row>
    <row r="166" spans="1:10" ht="57">
      <c r="A166" s="162" t="s">
        <v>682</v>
      </c>
      <c r="B166" s="176">
        <v>0</v>
      </c>
      <c r="C166" s="176">
        <v>921950</v>
      </c>
      <c r="D166" s="176">
        <v>0</v>
      </c>
      <c r="E166" s="176">
        <v>0</v>
      </c>
      <c r="F166" s="176">
        <v>0</v>
      </c>
      <c r="G166" s="176">
        <v>0</v>
      </c>
      <c r="H166" s="176">
        <v>0</v>
      </c>
      <c r="I166" s="176">
        <v>921950</v>
      </c>
      <c r="J166" s="176">
        <v>0</v>
      </c>
    </row>
    <row r="167" spans="1:10" ht="57">
      <c r="A167" s="159" t="s">
        <v>683</v>
      </c>
      <c r="B167" s="174">
        <v>0</v>
      </c>
      <c r="C167" s="174">
        <v>347034</v>
      </c>
      <c r="D167" s="174">
        <v>0</v>
      </c>
      <c r="E167" s="174">
        <v>0</v>
      </c>
      <c r="F167" s="174">
        <v>0</v>
      </c>
      <c r="G167" s="174">
        <v>0</v>
      </c>
      <c r="H167" s="174">
        <v>0</v>
      </c>
      <c r="I167" s="174">
        <v>347034</v>
      </c>
      <c r="J167" s="174">
        <v>0</v>
      </c>
    </row>
    <row r="168" spans="1:10" ht="57">
      <c r="A168" s="159" t="s">
        <v>684</v>
      </c>
      <c r="B168" s="174">
        <v>0</v>
      </c>
      <c r="C168" s="174">
        <v>101095</v>
      </c>
      <c r="D168" s="174">
        <v>0</v>
      </c>
      <c r="E168" s="174">
        <v>0</v>
      </c>
      <c r="F168" s="174">
        <v>0</v>
      </c>
      <c r="G168" s="174">
        <v>0</v>
      </c>
      <c r="H168" s="174">
        <v>0</v>
      </c>
      <c r="I168" s="174">
        <v>101095</v>
      </c>
      <c r="J168" s="174">
        <v>0</v>
      </c>
    </row>
    <row r="169" spans="1:10" ht="57">
      <c r="A169" s="159" t="s">
        <v>685</v>
      </c>
      <c r="B169" s="174">
        <v>0</v>
      </c>
      <c r="C169" s="174">
        <v>65126</v>
      </c>
      <c r="D169" s="174">
        <v>0</v>
      </c>
      <c r="E169" s="174">
        <v>0</v>
      </c>
      <c r="F169" s="174">
        <v>0</v>
      </c>
      <c r="G169" s="174">
        <v>0</v>
      </c>
      <c r="H169" s="174">
        <v>0</v>
      </c>
      <c r="I169" s="174">
        <v>65126</v>
      </c>
      <c r="J169" s="174">
        <v>0</v>
      </c>
    </row>
    <row r="170" spans="1:10" ht="57">
      <c r="A170" s="159" t="s">
        <v>686</v>
      </c>
      <c r="B170" s="174">
        <v>0</v>
      </c>
      <c r="C170" s="174">
        <v>2837560</v>
      </c>
      <c r="D170" s="174">
        <v>0</v>
      </c>
      <c r="E170" s="174">
        <v>0</v>
      </c>
      <c r="F170" s="174">
        <v>0</v>
      </c>
      <c r="G170" s="174">
        <v>0</v>
      </c>
      <c r="H170" s="174">
        <v>0</v>
      </c>
      <c r="I170" s="174">
        <v>2837560</v>
      </c>
      <c r="J170" s="174">
        <v>0</v>
      </c>
    </row>
    <row r="171" spans="1:10" ht="42.75">
      <c r="A171" s="159" t="s">
        <v>687</v>
      </c>
      <c r="B171" s="174">
        <v>0</v>
      </c>
      <c r="C171" s="174">
        <v>373873049</v>
      </c>
      <c r="D171" s="174">
        <v>0</v>
      </c>
      <c r="E171" s="174">
        <v>0</v>
      </c>
      <c r="F171" s="174">
        <v>0</v>
      </c>
      <c r="G171" s="174">
        <v>0</v>
      </c>
      <c r="H171" s="174">
        <v>0</v>
      </c>
      <c r="I171" s="174">
        <v>373873049</v>
      </c>
      <c r="J171" s="174">
        <v>0</v>
      </c>
    </row>
    <row r="172" spans="1:10" ht="57">
      <c r="A172" s="159" t="s">
        <v>688</v>
      </c>
      <c r="B172" s="174">
        <v>0</v>
      </c>
      <c r="C172" s="174">
        <v>397711</v>
      </c>
      <c r="D172" s="174">
        <v>0</v>
      </c>
      <c r="E172" s="174">
        <v>0</v>
      </c>
      <c r="F172" s="174">
        <v>0</v>
      </c>
      <c r="G172" s="174">
        <v>0</v>
      </c>
      <c r="H172" s="174">
        <v>0</v>
      </c>
      <c r="I172" s="174">
        <v>397711</v>
      </c>
      <c r="J172" s="174">
        <v>0</v>
      </c>
    </row>
    <row r="173" spans="1:10" ht="57">
      <c r="A173" s="159" t="s">
        <v>689</v>
      </c>
      <c r="B173" s="174">
        <v>0</v>
      </c>
      <c r="C173" s="174">
        <v>2500</v>
      </c>
      <c r="D173" s="174">
        <v>0</v>
      </c>
      <c r="E173" s="174">
        <v>0</v>
      </c>
      <c r="F173" s="174">
        <v>0</v>
      </c>
      <c r="G173" s="174">
        <v>0</v>
      </c>
      <c r="H173" s="174">
        <v>0</v>
      </c>
      <c r="I173" s="174">
        <v>2500</v>
      </c>
      <c r="J173" s="174">
        <v>0</v>
      </c>
    </row>
    <row r="174" spans="1:10" ht="57">
      <c r="A174" s="159" t="s">
        <v>690</v>
      </c>
      <c r="B174" s="174">
        <v>0</v>
      </c>
      <c r="C174" s="174">
        <v>6200</v>
      </c>
      <c r="D174" s="174">
        <v>0</v>
      </c>
      <c r="E174" s="174">
        <v>0</v>
      </c>
      <c r="F174" s="174">
        <v>0</v>
      </c>
      <c r="G174" s="174">
        <v>0</v>
      </c>
      <c r="H174" s="174">
        <v>0</v>
      </c>
      <c r="I174" s="174">
        <v>6200</v>
      </c>
      <c r="J174" s="174">
        <v>0</v>
      </c>
    </row>
    <row r="175" spans="1:10" ht="57">
      <c r="A175" s="159" t="s">
        <v>691</v>
      </c>
      <c r="B175" s="174">
        <v>0</v>
      </c>
      <c r="C175" s="174">
        <v>4800</v>
      </c>
      <c r="D175" s="174">
        <v>0</v>
      </c>
      <c r="E175" s="174">
        <v>0</v>
      </c>
      <c r="F175" s="174">
        <v>0</v>
      </c>
      <c r="G175" s="174">
        <v>0</v>
      </c>
      <c r="H175" s="174">
        <v>0</v>
      </c>
      <c r="I175" s="174">
        <v>4800</v>
      </c>
      <c r="J175" s="174">
        <v>0</v>
      </c>
    </row>
    <row r="176" spans="1:10" ht="57">
      <c r="A176" s="159" t="s">
        <v>692</v>
      </c>
      <c r="B176" s="174">
        <v>0</v>
      </c>
      <c r="C176" s="174">
        <v>1792000</v>
      </c>
      <c r="D176" s="174">
        <v>0</v>
      </c>
      <c r="E176" s="174">
        <v>0</v>
      </c>
      <c r="F176" s="174">
        <v>0</v>
      </c>
      <c r="G176" s="174">
        <v>0</v>
      </c>
      <c r="H176" s="174">
        <v>0</v>
      </c>
      <c r="I176" s="174">
        <v>1792000</v>
      </c>
      <c r="J176" s="174">
        <v>0</v>
      </c>
    </row>
    <row r="177" spans="1:10" ht="57">
      <c r="A177" s="162" t="s">
        <v>693</v>
      </c>
      <c r="B177" s="176">
        <v>0</v>
      </c>
      <c r="C177" s="176">
        <v>2431000</v>
      </c>
      <c r="D177" s="176">
        <v>0</v>
      </c>
      <c r="E177" s="176">
        <v>0</v>
      </c>
      <c r="F177" s="176">
        <v>0</v>
      </c>
      <c r="G177" s="176">
        <v>0</v>
      </c>
      <c r="H177" s="176">
        <v>0</v>
      </c>
      <c r="I177" s="176">
        <v>2431000</v>
      </c>
      <c r="J177" s="176">
        <v>0</v>
      </c>
    </row>
    <row r="178" spans="1:10" ht="57">
      <c r="A178" s="159" t="s">
        <v>694</v>
      </c>
      <c r="B178" s="174">
        <v>0</v>
      </c>
      <c r="C178" s="174">
        <v>300000</v>
      </c>
      <c r="D178" s="174">
        <v>0</v>
      </c>
      <c r="E178" s="174">
        <v>0</v>
      </c>
      <c r="F178" s="174">
        <v>0</v>
      </c>
      <c r="G178" s="174">
        <v>0</v>
      </c>
      <c r="H178" s="174">
        <v>0</v>
      </c>
      <c r="I178" s="174">
        <v>300000</v>
      </c>
      <c r="J178" s="174">
        <v>0</v>
      </c>
    </row>
    <row r="179" spans="1:10" ht="57">
      <c r="A179" s="159" t="s">
        <v>695</v>
      </c>
      <c r="B179" s="174">
        <v>0</v>
      </c>
      <c r="C179" s="174">
        <v>51958000</v>
      </c>
      <c r="D179" s="174">
        <v>0</v>
      </c>
      <c r="E179" s="174">
        <v>0</v>
      </c>
      <c r="F179" s="174">
        <v>0</v>
      </c>
      <c r="G179" s="174">
        <v>0</v>
      </c>
      <c r="H179" s="174">
        <v>0</v>
      </c>
      <c r="I179" s="174">
        <v>51958000</v>
      </c>
      <c r="J179" s="174">
        <v>0</v>
      </c>
    </row>
    <row r="180" spans="1:10" ht="57">
      <c r="A180" s="159" t="s">
        <v>696</v>
      </c>
      <c r="B180" s="174">
        <v>0</v>
      </c>
      <c r="C180" s="174">
        <v>2577033</v>
      </c>
      <c r="D180" s="174">
        <v>0</v>
      </c>
      <c r="E180" s="174">
        <v>0</v>
      </c>
      <c r="F180" s="174">
        <v>0</v>
      </c>
      <c r="G180" s="174">
        <v>0</v>
      </c>
      <c r="H180" s="174">
        <v>0</v>
      </c>
      <c r="I180" s="174">
        <v>2577033</v>
      </c>
      <c r="J180" s="174">
        <v>0</v>
      </c>
    </row>
    <row r="181" spans="1:10" ht="57">
      <c r="A181" s="159" t="s">
        <v>697</v>
      </c>
      <c r="B181" s="174">
        <v>0</v>
      </c>
      <c r="C181" s="174">
        <v>90000</v>
      </c>
      <c r="D181" s="174">
        <v>0</v>
      </c>
      <c r="E181" s="174">
        <v>0</v>
      </c>
      <c r="F181" s="174">
        <v>0</v>
      </c>
      <c r="G181" s="174">
        <v>0</v>
      </c>
      <c r="H181" s="174">
        <v>0</v>
      </c>
      <c r="I181" s="174">
        <v>90000</v>
      </c>
      <c r="J181" s="174">
        <v>0</v>
      </c>
    </row>
    <row r="182" spans="1:10" ht="57">
      <c r="A182" s="159" t="s">
        <v>698</v>
      </c>
      <c r="B182" s="174">
        <v>0</v>
      </c>
      <c r="C182" s="174">
        <v>8220000</v>
      </c>
      <c r="D182" s="174">
        <v>0</v>
      </c>
      <c r="E182" s="174">
        <v>0</v>
      </c>
      <c r="F182" s="174">
        <v>0</v>
      </c>
      <c r="G182" s="174">
        <v>0</v>
      </c>
      <c r="H182" s="174">
        <v>0</v>
      </c>
      <c r="I182" s="174">
        <v>8220000</v>
      </c>
      <c r="J182" s="174">
        <v>0</v>
      </c>
    </row>
    <row r="183" spans="1:10" ht="57">
      <c r="A183" s="159" t="s">
        <v>699</v>
      </c>
      <c r="B183" s="174">
        <v>0</v>
      </c>
      <c r="C183" s="174">
        <v>4435950</v>
      </c>
      <c r="D183" s="174">
        <v>0</v>
      </c>
      <c r="E183" s="174">
        <v>0</v>
      </c>
      <c r="F183" s="174">
        <v>0</v>
      </c>
      <c r="G183" s="174">
        <v>0</v>
      </c>
      <c r="H183" s="174">
        <v>0</v>
      </c>
      <c r="I183" s="174">
        <v>4435950</v>
      </c>
      <c r="J183" s="174">
        <v>0</v>
      </c>
    </row>
    <row r="184" spans="1:10" ht="71.25">
      <c r="A184" s="159" t="s">
        <v>700</v>
      </c>
      <c r="B184" s="174">
        <v>0</v>
      </c>
      <c r="C184" s="174">
        <v>21230636</v>
      </c>
      <c r="D184" s="174">
        <v>0</v>
      </c>
      <c r="E184" s="174">
        <v>0</v>
      </c>
      <c r="F184" s="174">
        <v>0</v>
      </c>
      <c r="G184" s="174">
        <v>0</v>
      </c>
      <c r="H184" s="174">
        <v>0</v>
      </c>
      <c r="I184" s="174">
        <v>21230636</v>
      </c>
      <c r="J184" s="174">
        <v>0</v>
      </c>
    </row>
    <row r="185" spans="1:10" ht="71.25">
      <c r="A185" s="159" t="s">
        <v>701</v>
      </c>
      <c r="B185" s="174">
        <v>0</v>
      </c>
      <c r="C185" s="174">
        <v>564689</v>
      </c>
      <c r="D185" s="174">
        <v>0</v>
      </c>
      <c r="E185" s="174">
        <v>0</v>
      </c>
      <c r="F185" s="174">
        <v>0</v>
      </c>
      <c r="G185" s="174">
        <v>0</v>
      </c>
      <c r="H185" s="174">
        <v>0</v>
      </c>
      <c r="I185" s="174">
        <v>564689</v>
      </c>
      <c r="J185" s="174">
        <v>0</v>
      </c>
    </row>
    <row r="186" spans="1:10" ht="57">
      <c r="A186" s="159" t="s">
        <v>702</v>
      </c>
      <c r="B186" s="174">
        <v>0</v>
      </c>
      <c r="C186" s="174">
        <v>3833520</v>
      </c>
      <c r="D186" s="174">
        <v>0</v>
      </c>
      <c r="E186" s="174">
        <v>0</v>
      </c>
      <c r="F186" s="174">
        <v>0</v>
      </c>
      <c r="G186" s="174">
        <v>0</v>
      </c>
      <c r="H186" s="174">
        <v>0</v>
      </c>
      <c r="I186" s="174">
        <v>3833520</v>
      </c>
      <c r="J186" s="174">
        <v>0</v>
      </c>
    </row>
    <row r="187" spans="1:10" ht="57">
      <c r="A187" s="162" t="s">
        <v>703</v>
      </c>
      <c r="B187" s="176">
        <v>0</v>
      </c>
      <c r="C187" s="176">
        <v>175000</v>
      </c>
      <c r="D187" s="176">
        <v>0</v>
      </c>
      <c r="E187" s="176">
        <v>0</v>
      </c>
      <c r="F187" s="176">
        <v>0</v>
      </c>
      <c r="G187" s="176">
        <v>0</v>
      </c>
      <c r="H187" s="176">
        <v>0</v>
      </c>
      <c r="I187" s="176">
        <v>175000</v>
      </c>
      <c r="J187" s="176">
        <v>0</v>
      </c>
    </row>
    <row r="188" spans="1:10" ht="85.5">
      <c r="A188" s="159" t="s">
        <v>704</v>
      </c>
      <c r="B188" s="174">
        <v>0</v>
      </c>
      <c r="C188" s="174">
        <v>3747187</v>
      </c>
      <c r="D188" s="174">
        <v>0</v>
      </c>
      <c r="E188" s="174">
        <v>0</v>
      </c>
      <c r="F188" s="174">
        <v>0</v>
      </c>
      <c r="G188" s="174">
        <v>0</v>
      </c>
      <c r="H188" s="174">
        <v>0</v>
      </c>
      <c r="I188" s="174">
        <v>3747187</v>
      </c>
      <c r="J188" s="174">
        <v>0</v>
      </c>
    </row>
    <row r="189" spans="1:10" ht="85.5">
      <c r="A189" s="159" t="s">
        <v>705</v>
      </c>
      <c r="B189" s="174">
        <v>0</v>
      </c>
      <c r="C189" s="174">
        <v>1740000</v>
      </c>
      <c r="D189" s="174">
        <v>0</v>
      </c>
      <c r="E189" s="174">
        <v>0</v>
      </c>
      <c r="F189" s="174">
        <v>0</v>
      </c>
      <c r="G189" s="174">
        <v>0</v>
      </c>
      <c r="H189" s="174">
        <v>0</v>
      </c>
      <c r="I189" s="174">
        <v>1740000</v>
      </c>
      <c r="J189" s="174">
        <v>0</v>
      </c>
    </row>
    <row r="190" spans="1:10" ht="42.75">
      <c r="A190" s="159" t="s">
        <v>706</v>
      </c>
      <c r="B190" s="174">
        <v>0</v>
      </c>
      <c r="C190" s="174">
        <v>2251432</v>
      </c>
      <c r="D190" s="174">
        <v>0</v>
      </c>
      <c r="E190" s="174">
        <v>0</v>
      </c>
      <c r="F190" s="174">
        <v>0</v>
      </c>
      <c r="G190" s="174">
        <v>0</v>
      </c>
      <c r="H190" s="174">
        <v>0</v>
      </c>
      <c r="I190" s="174">
        <v>2251432</v>
      </c>
      <c r="J190" s="174">
        <v>0</v>
      </c>
    </row>
    <row r="191" spans="1:10" ht="42.75">
      <c r="A191" s="159" t="s">
        <v>707</v>
      </c>
      <c r="B191" s="174">
        <v>0</v>
      </c>
      <c r="C191" s="174">
        <v>85100</v>
      </c>
      <c r="D191" s="174">
        <v>0</v>
      </c>
      <c r="E191" s="174">
        <v>0</v>
      </c>
      <c r="F191" s="174">
        <v>0</v>
      </c>
      <c r="G191" s="174">
        <v>0</v>
      </c>
      <c r="H191" s="174">
        <v>0</v>
      </c>
      <c r="I191" s="174">
        <v>85100</v>
      </c>
      <c r="J191" s="174">
        <v>0</v>
      </c>
    </row>
    <row r="192" spans="1:10" ht="57">
      <c r="A192" s="159" t="s">
        <v>708</v>
      </c>
      <c r="B192" s="174">
        <v>0</v>
      </c>
      <c r="C192" s="174">
        <v>1165800</v>
      </c>
      <c r="D192" s="174">
        <v>0</v>
      </c>
      <c r="E192" s="174">
        <v>0</v>
      </c>
      <c r="F192" s="174">
        <v>0</v>
      </c>
      <c r="G192" s="174">
        <v>0</v>
      </c>
      <c r="H192" s="174">
        <v>0</v>
      </c>
      <c r="I192" s="174">
        <v>1165800</v>
      </c>
      <c r="J192" s="174">
        <v>0</v>
      </c>
    </row>
    <row r="193" spans="1:10" ht="57">
      <c r="A193" s="159" t="s">
        <v>709</v>
      </c>
      <c r="B193" s="174">
        <v>0</v>
      </c>
      <c r="C193" s="174">
        <v>1751000</v>
      </c>
      <c r="D193" s="174">
        <v>0</v>
      </c>
      <c r="E193" s="174">
        <v>0</v>
      </c>
      <c r="F193" s="174">
        <v>0</v>
      </c>
      <c r="G193" s="174">
        <v>0</v>
      </c>
      <c r="H193" s="174">
        <v>0</v>
      </c>
      <c r="I193" s="174">
        <v>1751000</v>
      </c>
      <c r="J193" s="174">
        <v>0</v>
      </c>
    </row>
    <row r="194" spans="1:10" ht="57">
      <c r="A194" s="159" t="s">
        <v>710</v>
      </c>
      <c r="B194" s="174">
        <v>0</v>
      </c>
      <c r="C194" s="174">
        <v>463815</v>
      </c>
      <c r="D194" s="174">
        <v>0</v>
      </c>
      <c r="E194" s="174">
        <v>0</v>
      </c>
      <c r="F194" s="174">
        <v>0</v>
      </c>
      <c r="G194" s="174">
        <v>0</v>
      </c>
      <c r="H194" s="174">
        <v>0</v>
      </c>
      <c r="I194" s="174">
        <v>463815</v>
      </c>
      <c r="J194" s="174">
        <v>0</v>
      </c>
    </row>
    <row r="195" spans="1:10" ht="42.75">
      <c r="A195" s="159" t="s">
        <v>711</v>
      </c>
      <c r="B195" s="174">
        <v>0</v>
      </c>
      <c r="C195" s="174">
        <v>98000</v>
      </c>
      <c r="D195" s="174">
        <v>0</v>
      </c>
      <c r="E195" s="174">
        <v>0</v>
      </c>
      <c r="F195" s="174">
        <v>0</v>
      </c>
      <c r="G195" s="174">
        <v>0</v>
      </c>
      <c r="H195" s="174">
        <v>0</v>
      </c>
      <c r="I195" s="174">
        <v>98000</v>
      </c>
      <c r="J195" s="174">
        <v>0</v>
      </c>
    </row>
    <row r="196" spans="1:10" ht="57">
      <c r="A196" s="159" t="s">
        <v>712</v>
      </c>
      <c r="B196" s="174">
        <v>0</v>
      </c>
      <c r="C196" s="174">
        <v>16544574</v>
      </c>
      <c r="D196" s="174">
        <v>0</v>
      </c>
      <c r="E196" s="174">
        <v>0</v>
      </c>
      <c r="F196" s="174">
        <v>0</v>
      </c>
      <c r="G196" s="174">
        <v>0</v>
      </c>
      <c r="H196" s="174">
        <v>0</v>
      </c>
      <c r="I196" s="174">
        <v>16544574</v>
      </c>
      <c r="J196" s="174">
        <v>0</v>
      </c>
    </row>
    <row r="197" spans="1:10" ht="57">
      <c r="A197" s="159" t="s">
        <v>713</v>
      </c>
      <c r="B197" s="174">
        <v>0</v>
      </c>
      <c r="C197" s="174">
        <v>737125</v>
      </c>
      <c r="D197" s="174">
        <v>0</v>
      </c>
      <c r="E197" s="174">
        <v>0</v>
      </c>
      <c r="F197" s="174">
        <v>0</v>
      </c>
      <c r="G197" s="174">
        <v>0</v>
      </c>
      <c r="H197" s="174">
        <v>0</v>
      </c>
      <c r="I197" s="174">
        <v>737125</v>
      </c>
      <c r="J197" s="174">
        <v>0</v>
      </c>
    </row>
    <row r="198" spans="1:10" ht="57">
      <c r="A198" s="162" t="s">
        <v>714</v>
      </c>
      <c r="B198" s="176">
        <v>0</v>
      </c>
      <c r="C198" s="176">
        <v>51000</v>
      </c>
      <c r="D198" s="176">
        <v>0</v>
      </c>
      <c r="E198" s="176">
        <v>0</v>
      </c>
      <c r="F198" s="176">
        <v>0</v>
      </c>
      <c r="G198" s="176">
        <v>0</v>
      </c>
      <c r="H198" s="176">
        <v>0</v>
      </c>
      <c r="I198" s="176">
        <v>51000</v>
      </c>
      <c r="J198" s="176">
        <v>0</v>
      </c>
    </row>
    <row r="199" spans="1:10" ht="57">
      <c r="A199" s="159" t="s">
        <v>715</v>
      </c>
      <c r="B199" s="174">
        <v>0</v>
      </c>
      <c r="C199" s="174">
        <v>2876721</v>
      </c>
      <c r="D199" s="174">
        <v>0</v>
      </c>
      <c r="E199" s="174">
        <v>0</v>
      </c>
      <c r="F199" s="174">
        <v>0</v>
      </c>
      <c r="G199" s="174">
        <v>0</v>
      </c>
      <c r="H199" s="174">
        <v>0</v>
      </c>
      <c r="I199" s="174">
        <v>2876721</v>
      </c>
      <c r="J199" s="174">
        <v>0</v>
      </c>
    </row>
    <row r="200" spans="1:10" ht="57">
      <c r="A200" s="159" t="s">
        <v>716</v>
      </c>
      <c r="B200" s="174">
        <v>0</v>
      </c>
      <c r="C200" s="174">
        <v>728568</v>
      </c>
      <c r="D200" s="174">
        <v>0</v>
      </c>
      <c r="E200" s="174">
        <v>0</v>
      </c>
      <c r="F200" s="174">
        <v>0</v>
      </c>
      <c r="G200" s="174">
        <v>0</v>
      </c>
      <c r="H200" s="174">
        <v>0</v>
      </c>
      <c r="I200" s="174">
        <v>728568</v>
      </c>
      <c r="J200" s="174">
        <v>0</v>
      </c>
    </row>
    <row r="201" spans="1:10" ht="42.75">
      <c r="A201" s="159" t="s">
        <v>717</v>
      </c>
      <c r="B201" s="174">
        <v>0</v>
      </c>
      <c r="C201" s="174">
        <v>128000</v>
      </c>
      <c r="D201" s="174">
        <v>0</v>
      </c>
      <c r="E201" s="174">
        <v>0</v>
      </c>
      <c r="F201" s="174">
        <v>0</v>
      </c>
      <c r="G201" s="174">
        <v>0</v>
      </c>
      <c r="H201" s="174">
        <v>0</v>
      </c>
      <c r="I201" s="174">
        <v>128000</v>
      </c>
      <c r="J201" s="174">
        <v>0</v>
      </c>
    </row>
    <row r="202" spans="1:10" ht="71.25">
      <c r="A202" s="159" t="s">
        <v>718</v>
      </c>
      <c r="B202" s="174">
        <v>0</v>
      </c>
      <c r="C202" s="174">
        <v>296766</v>
      </c>
      <c r="D202" s="174">
        <v>0</v>
      </c>
      <c r="E202" s="174">
        <v>0</v>
      </c>
      <c r="F202" s="174">
        <v>0</v>
      </c>
      <c r="G202" s="174">
        <v>0</v>
      </c>
      <c r="H202" s="174">
        <v>0</v>
      </c>
      <c r="I202" s="174">
        <v>296766</v>
      </c>
      <c r="J202" s="174">
        <v>0</v>
      </c>
    </row>
    <row r="203" spans="1:10" ht="85.5">
      <c r="A203" s="159" t="s">
        <v>719</v>
      </c>
      <c r="B203" s="174">
        <v>0</v>
      </c>
      <c r="C203" s="174">
        <v>811688</v>
      </c>
      <c r="D203" s="174">
        <v>0</v>
      </c>
      <c r="E203" s="174">
        <v>0</v>
      </c>
      <c r="F203" s="174">
        <v>0</v>
      </c>
      <c r="G203" s="174">
        <v>0</v>
      </c>
      <c r="H203" s="174">
        <v>0</v>
      </c>
      <c r="I203" s="174">
        <v>811688</v>
      </c>
      <c r="J203" s="174">
        <v>0</v>
      </c>
    </row>
    <row r="204" spans="1:10" ht="85.5">
      <c r="A204" s="159" t="s">
        <v>720</v>
      </c>
      <c r="B204" s="174">
        <v>0</v>
      </c>
      <c r="C204" s="174">
        <v>720000</v>
      </c>
      <c r="D204" s="174">
        <v>0</v>
      </c>
      <c r="E204" s="174">
        <v>0</v>
      </c>
      <c r="F204" s="174">
        <v>0</v>
      </c>
      <c r="G204" s="174">
        <v>0</v>
      </c>
      <c r="H204" s="174">
        <v>0</v>
      </c>
      <c r="I204" s="174">
        <v>720000</v>
      </c>
      <c r="J204" s="174">
        <v>0</v>
      </c>
    </row>
    <row r="205" spans="1:10" ht="71.25">
      <c r="A205" s="159" t="s">
        <v>721</v>
      </c>
      <c r="B205" s="174">
        <v>0</v>
      </c>
      <c r="C205" s="174">
        <v>7508000</v>
      </c>
      <c r="D205" s="174">
        <v>0</v>
      </c>
      <c r="E205" s="174">
        <v>0</v>
      </c>
      <c r="F205" s="174">
        <v>0</v>
      </c>
      <c r="G205" s="174">
        <v>0</v>
      </c>
      <c r="H205" s="174">
        <v>0</v>
      </c>
      <c r="I205" s="174">
        <v>7508000</v>
      </c>
      <c r="J205" s="174">
        <v>0</v>
      </c>
    </row>
    <row r="206" spans="1:10" ht="71.25">
      <c r="A206" s="159" t="s">
        <v>722</v>
      </c>
      <c r="B206" s="174">
        <v>0</v>
      </c>
      <c r="C206" s="174">
        <v>82516</v>
      </c>
      <c r="D206" s="174">
        <v>0</v>
      </c>
      <c r="E206" s="174">
        <v>0</v>
      </c>
      <c r="F206" s="174">
        <v>0</v>
      </c>
      <c r="G206" s="174">
        <v>0</v>
      </c>
      <c r="H206" s="174">
        <v>0</v>
      </c>
      <c r="I206" s="174">
        <v>82516</v>
      </c>
      <c r="J206" s="174">
        <v>0</v>
      </c>
    </row>
    <row r="207" spans="1:10" ht="57">
      <c r="A207" s="159" t="s">
        <v>723</v>
      </c>
      <c r="B207" s="174">
        <v>0</v>
      </c>
      <c r="C207" s="174">
        <v>3668981</v>
      </c>
      <c r="D207" s="174">
        <v>0</v>
      </c>
      <c r="E207" s="174">
        <v>0</v>
      </c>
      <c r="F207" s="174">
        <v>0</v>
      </c>
      <c r="G207" s="174">
        <v>0</v>
      </c>
      <c r="H207" s="174">
        <v>0</v>
      </c>
      <c r="I207" s="174">
        <v>3668981</v>
      </c>
      <c r="J207" s="174">
        <v>0</v>
      </c>
    </row>
    <row r="208" spans="1:10" ht="57">
      <c r="A208" s="162" t="s">
        <v>724</v>
      </c>
      <c r="B208" s="176">
        <v>0</v>
      </c>
      <c r="C208" s="176">
        <v>3896000</v>
      </c>
      <c r="D208" s="176">
        <v>0</v>
      </c>
      <c r="E208" s="176">
        <v>0</v>
      </c>
      <c r="F208" s="176">
        <v>0</v>
      </c>
      <c r="G208" s="176">
        <v>0</v>
      </c>
      <c r="H208" s="176">
        <v>0</v>
      </c>
      <c r="I208" s="176">
        <v>3896000</v>
      </c>
      <c r="J208" s="176">
        <v>0</v>
      </c>
    </row>
    <row r="209" spans="1:10" ht="57">
      <c r="A209" s="159" t="s">
        <v>725</v>
      </c>
      <c r="B209" s="174">
        <v>0</v>
      </c>
      <c r="C209" s="174">
        <v>1566000</v>
      </c>
      <c r="D209" s="174">
        <v>0</v>
      </c>
      <c r="E209" s="174">
        <v>0</v>
      </c>
      <c r="F209" s="174">
        <v>0</v>
      </c>
      <c r="G209" s="174">
        <v>0</v>
      </c>
      <c r="H209" s="174">
        <v>0</v>
      </c>
      <c r="I209" s="174">
        <v>1566000</v>
      </c>
      <c r="J209" s="174">
        <v>0</v>
      </c>
    </row>
    <row r="210" spans="1:10" ht="71.25">
      <c r="A210" s="159" t="s">
        <v>726</v>
      </c>
      <c r="B210" s="174">
        <v>0</v>
      </c>
      <c r="C210" s="174">
        <v>14000</v>
      </c>
      <c r="D210" s="174">
        <v>0</v>
      </c>
      <c r="E210" s="174">
        <v>0</v>
      </c>
      <c r="F210" s="174">
        <v>0</v>
      </c>
      <c r="G210" s="174">
        <v>0</v>
      </c>
      <c r="H210" s="174">
        <v>0</v>
      </c>
      <c r="I210" s="174">
        <v>14000</v>
      </c>
      <c r="J210" s="174">
        <v>0</v>
      </c>
    </row>
    <row r="211" spans="1:10" ht="71.25">
      <c r="A211" s="159" t="s">
        <v>727</v>
      </c>
      <c r="B211" s="174">
        <v>0</v>
      </c>
      <c r="C211" s="174">
        <v>427875</v>
      </c>
      <c r="D211" s="174">
        <v>0</v>
      </c>
      <c r="E211" s="174">
        <v>0</v>
      </c>
      <c r="F211" s="174">
        <v>0</v>
      </c>
      <c r="G211" s="174">
        <v>0</v>
      </c>
      <c r="H211" s="174">
        <v>0</v>
      </c>
      <c r="I211" s="174">
        <v>427875</v>
      </c>
      <c r="J211" s="174">
        <v>0</v>
      </c>
    </row>
    <row r="243" spans="1:10" ht="14.25">
      <c r="A243" s="162"/>
      <c r="B243" s="176"/>
      <c r="C243" s="176"/>
      <c r="D243" s="176"/>
      <c r="E243" s="176"/>
      <c r="F243" s="176"/>
      <c r="G243" s="176"/>
      <c r="H243" s="176"/>
      <c r="I243" s="176"/>
      <c r="J243" s="176"/>
    </row>
  </sheetData>
  <sheetProtection/>
  <mergeCells count="13">
    <mergeCell ref="D1:E1"/>
    <mergeCell ref="F1:G1"/>
    <mergeCell ref="C2:E2"/>
    <mergeCell ref="F2:G2"/>
    <mergeCell ref="F3:G3"/>
    <mergeCell ref="I3:J3"/>
    <mergeCell ref="J4:J5"/>
    <mergeCell ref="A4:A5"/>
    <mergeCell ref="B4:B5"/>
    <mergeCell ref="C4:E4"/>
    <mergeCell ref="F4:G4"/>
    <mergeCell ref="H4:H5"/>
    <mergeCell ref="I4:I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D50"/>
  <sheetViews>
    <sheetView zoomScalePageLayoutView="0" workbookViewId="0" topLeftCell="A1">
      <selection activeCell="D32" sqref="D32"/>
    </sheetView>
  </sheetViews>
  <sheetFormatPr defaultColWidth="9.33203125" defaultRowHeight="11.25"/>
  <cols>
    <col min="1" max="1" width="51.5" style="179" customWidth="1"/>
    <col min="2" max="4" width="22.16015625" style="180" customWidth="1"/>
    <col min="5" max="16384" width="9.33203125" style="177" customWidth="1"/>
  </cols>
  <sheetData>
    <row r="1" spans="1:4" ht="21.75" customHeight="1">
      <c r="A1" s="426" t="s">
        <v>728</v>
      </c>
      <c r="B1" s="428" t="s">
        <v>729</v>
      </c>
      <c r="C1" s="429"/>
      <c r="D1" s="430"/>
    </row>
    <row r="2" spans="1:4" ht="30.75" customHeight="1">
      <c r="A2" s="427"/>
      <c r="B2" s="178" t="s">
        <v>730</v>
      </c>
      <c r="C2" s="178" t="s">
        <v>731</v>
      </c>
      <c r="D2" s="178" t="s">
        <v>732</v>
      </c>
    </row>
    <row r="3" spans="1:4" ht="14.25">
      <c r="A3" s="179" t="s">
        <v>733</v>
      </c>
      <c r="B3" s="180">
        <v>21735167715</v>
      </c>
      <c r="C3" s="180">
        <v>18437350982</v>
      </c>
      <c r="D3" s="180">
        <v>3297816733</v>
      </c>
    </row>
    <row r="4" spans="1:4" ht="14.25">
      <c r="A4" s="179" t="s">
        <v>734</v>
      </c>
      <c r="B4" s="180">
        <v>17073849540</v>
      </c>
      <c r="C4" s="180">
        <v>15287965012</v>
      </c>
      <c r="D4" s="180">
        <v>1785884528</v>
      </c>
    </row>
    <row r="5" spans="1:4" ht="14.25">
      <c r="A5" s="179" t="s">
        <v>735</v>
      </c>
      <c r="B5" s="180">
        <v>1496767875</v>
      </c>
      <c r="C5" s="180">
        <v>198820000</v>
      </c>
      <c r="D5" s="180">
        <v>1297947875</v>
      </c>
    </row>
    <row r="6" spans="1:4" ht="14.25">
      <c r="A6" s="179" t="s">
        <v>736</v>
      </c>
      <c r="B6" s="180">
        <v>2204218</v>
      </c>
      <c r="C6" s="180">
        <v>2253479</v>
      </c>
      <c r="D6" s="180">
        <v>-49261</v>
      </c>
    </row>
    <row r="7" spans="1:4" ht="14.25">
      <c r="A7" s="179" t="s">
        <v>737</v>
      </c>
      <c r="B7" s="180">
        <v>4157675</v>
      </c>
      <c r="C7" s="180">
        <v>4821909</v>
      </c>
      <c r="D7" s="180">
        <v>-664234</v>
      </c>
    </row>
    <row r="8" spans="1:4" ht="14.25">
      <c r="A8" s="179" t="s">
        <v>738</v>
      </c>
      <c r="B8" s="180">
        <v>1602856</v>
      </c>
      <c r="C8" s="180">
        <v>703359</v>
      </c>
      <c r="D8" s="180">
        <v>899497</v>
      </c>
    </row>
    <row r="9" spans="1:4" ht="14.25">
      <c r="A9" s="179" t="s">
        <v>739</v>
      </c>
      <c r="B9" s="180">
        <v>450007</v>
      </c>
      <c r="C9" s="180">
        <v>563959</v>
      </c>
      <c r="D9" s="180">
        <v>-113952</v>
      </c>
    </row>
    <row r="10" spans="1:4" ht="14.25">
      <c r="A10" s="179" t="s">
        <v>740</v>
      </c>
      <c r="B10" s="180">
        <v>3137519880</v>
      </c>
      <c r="C10" s="180">
        <v>2934715698</v>
      </c>
      <c r="D10" s="180">
        <v>202804182</v>
      </c>
    </row>
    <row r="11" spans="1:4" ht="14.25">
      <c r="A11" s="179" t="s">
        <v>741</v>
      </c>
      <c r="B11" s="180">
        <v>18615664</v>
      </c>
      <c r="C11" s="180">
        <v>7507566</v>
      </c>
      <c r="D11" s="180">
        <v>11108098</v>
      </c>
    </row>
    <row r="12" spans="1:4" ht="14.25">
      <c r="A12" s="179" t="s">
        <v>742</v>
      </c>
      <c r="B12" s="180">
        <v>20517019708</v>
      </c>
      <c r="C12" s="180">
        <v>16693386948</v>
      </c>
      <c r="D12" s="180">
        <v>3823632760</v>
      </c>
    </row>
    <row r="13" spans="1:4" ht="14.25">
      <c r="A13" s="179" t="s">
        <v>743</v>
      </c>
      <c r="B13" s="180">
        <v>4661966532</v>
      </c>
      <c r="C13" s="180">
        <v>3177746501</v>
      </c>
      <c r="D13" s="180">
        <v>1484220031</v>
      </c>
    </row>
    <row r="14" spans="1:4" ht="14.25">
      <c r="A14" s="179" t="s">
        <v>744</v>
      </c>
      <c r="B14" s="180">
        <v>340308627</v>
      </c>
      <c r="C14" s="180">
        <v>265684251</v>
      </c>
      <c r="D14" s="180">
        <v>74624376</v>
      </c>
    </row>
    <row r="15" spans="1:4" ht="14.25">
      <c r="A15" s="179" t="s">
        <v>745</v>
      </c>
      <c r="B15" s="180">
        <v>201618944</v>
      </c>
      <c r="C15" s="180">
        <v>199587716</v>
      </c>
      <c r="D15" s="180">
        <v>2031228</v>
      </c>
    </row>
    <row r="16" spans="1:4" ht="14.25">
      <c r="A16" s="179" t="s">
        <v>746</v>
      </c>
      <c r="B16" s="180">
        <v>64554712</v>
      </c>
      <c r="C16" s="180">
        <v>10027852</v>
      </c>
      <c r="D16" s="180">
        <v>54526860</v>
      </c>
    </row>
    <row r="17" spans="1:4" ht="14.25">
      <c r="A17" s="179" t="s">
        <v>747</v>
      </c>
      <c r="B17" s="180">
        <v>40000</v>
      </c>
      <c r="C17" s="180" t="s">
        <v>35</v>
      </c>
      <c r="D17" s="180">
        <v>40000</v>
      </c>
    </row>
    <row r="18" spans="1:4" ht="14.25">
      <c r="A18" s="179" t="s">
        <v>748</v>
      </c>
      <c r="B18" s="180">
        <v>9506902268</v>
      </c>
      <c r="C18" s="180">
        <v>9127356730</v>
      </c>
      <c r="D18" s="180">
        <v>379545538</v>
      </c>
    </row>
    <row r="19" spans="1:4" ht="14.25">
      <c r="A19" s="179" t="s">
        <v>749</v>
      </c>
      <c r="B19" s="180">
        <v>5741628625</v>
      </c>
      <c r="C19" s="180">
        <v>3912983898</v>
      </c>
      <c r="D19" s="180">
        <v>1828644727</v>
      </c>
    </row>
    <row r="20" spans="1:4" ht="14.25">
      <c r="A20" s="179" t="s">
        <v>750</v>
      </c>
      <c r="B20" s="180">
        <v>1218148007</v>
      </c>
      <c r="C20" s="180">
        <v>1743964034</v>
      </c>
      <c r="D20" s="180">
        <v>-525816027</v>
      </c>
    </row>
    <row r="50" spans="1:4" ht="14.25">
      <c r="A50" s="181"/>
      <c r="B50" s="182"/>
      <c r="C50" s="182"/>
      <c r="D50" s="182"/>
    </row>
  </sheetData>
  <sheetProtection/>
  <mergeCells count="2">
    <mergeCell ref="A1:A2"/>
    <mergeCell ref="B1:D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P32"/>
  <sheetViews>
    <sheetView zoomScalePageLayoutView="0" workbookViewId="0" topLeftCell="A1">
      <selection activeCell="H11" sqref="H11"/>
    </sheetView>
  </sheetViews>
  <sheetFormatPr defaultColWidth="9.33203125" defaultRowHeight="11.25"/>
  <cols>
    <col min="1" max="4" width="3.33203125" style="190" customWidth="1"/>
    <col min="5" max="5" width="20" style="191" customWidth="1"/>
    <col min="6" max="6" width="15.33203125" style="185" customWidth="1"/>
    <col min="7" max="7" width="15.33203125" style="98" customWidth="1"/>
    <col min="8" max="9" width="15.16015625" style="98" customWidth="1"/>
    <col min="10" max="10" width="15.5" style="99" customWidth="1"/>
    <col min="11" max="12" width="16.83203125" style="99" customWidth="1"/>
    <col min="13" max="13" width="16.5" style="185" customWidth="1"/>
    <col min="14" max="14" width="16.66015625" style="98" customWidth="1"/>
    <col min="15" max="15" width="21.66015625" style="98" customWidth="1"/>
    <col min="16" max="16" width="28.16015625" style="99" customWidth="1"/>
    <col min="17" max="16384" width="9.33203125" style="73" customWidth="1"/>
  </cols>
  <sheetData>
    <row r="1" spans="1:16" s="184" customFormat="1" ht="24.75" customHeight="1">
      <c r="A1" s="183"/>
      <c r="B1" s="183"/>
      <c r="C1" s="183"/>
      <c r="D1" s="183"/>
      <c r="F1" s="185"/>
      <c r="G1" s="185"/>
      <c r="H1" s="185"/>
      <c r="I1" s="449" t="s">
        <v>9</v>
      </c>
      <c r="J1" s="449"/>
      <c r="K1" s="450" t="s">
        <v>10</v>
      </c>
      <c r="L1" s="450"/>
      <c r="M1" s="450"/>
      <c r="N1" s="185"/>
      <c r="O1" s="185"/>
      <c r="P1" s="185"/>
    </row>
    <row r="2" spans="1:16" s="184" customFormat="1" ht="30.75" customHeight="1">
      <c r="A2" s="186"/>
      <c r="B2" s="186"/>
      <c r="C2" s="186"/>
      <c r="D2" s="186"/>
      <c r="E2" s="186"/>
      <c r="F2" s="185"/>
      <c r="G2" s="451" t="s">
        <v>751</v>
      </c>
      <c r="H2" s="451"/>
      <c r="I2" s="451"/>
      <c r="J2" s="451"/>
      <c r="K2" s="452" t="s">
        <v>752</v>
      </c>
      <c r="L2" s="452"/>
      <c r="M2" s="452"/>
      <c r="N2" s="185"/>
      <c r="O2" s="185"/>
      <c r="P2" s="185"/>
    </row>
    <row r="3" spans="1:16" s="184" customFormat="1" ht="16.5" customHeight="1">
      <c r="A3" s="453"/>
      <c r="B3" s="453"/>
      <c r="C3" s="453"/>
      <c r="D3" s="453"/>
      <c r="F3" s="185"/>
      <c r="G3" s="185"/>
      <c r="H3" s="185"/>
      <c r="I3" s="454" t="s">
        <v>14</v>
      </c>
      <c r="J3" s="454"/>
      <c r="K3" s="455" t="s">
        <v>753</v>
      </c>
      <c r="L3" s="455"/>
      <c r="M3" s="455"/>
      <c r="N3" s="185"/>
      <c r="O3" s="441" t="s">
        <v>16</v>
      </c>
      <c r="P3" s="441"/>
    </row>
    <row r="4" spans="1:16" s="188" customFormat="1" ht="16.5" customHeight="1">
      <c r="A4" s="397" t="s">
        <v>17</v>
      </c>
      <c r="B4" s="397"/>
      <c r="C4" s="397"/>
      <c r="D4" s="397"/>
      <c r="E4" s="397"/>
      <c r="F4" s="442" t="s">
        <v>754</v>
      </c>
      <c r="G4" s="443"/>
      <c r="H4" s="443"/>
      <c r="I4" s="443"/>
      <c r="J4" s="444"/>
      <c r="K4" s="442" t="s">
        <v>755</v>
      </c>
      <c r="L4" s="443"/>
      <c r="M4" s="443"/>
      <c r="N4" s="443"/>
      <c r="O4" s="444"/>
      <c r="P4" s="435" t="s">
        <v>329</v>
      </c>
    </row>
    <row r="5" spans="1:16" s="189" customFormat="1" ht="13.5" customHeight="1">
      <c r="A5" s="446" t="s">
        <v>22</v>
      </c>
      <c r="B5" s="446" t="s">
        <v>23</v>
      </c>
      <c r="C5" s="447" t="s">
        <v>24</v>
      </c>
      <c r="D5" s="446" t="s">
        <v>25</v>
      </c>
      <c r="E5" s="397" t="s">
        <v>26</v>
      </c>
      <c r="F5" s="433" t="s">
        <v>756</v>
      </c>
      <c r="G5" s="435" t="s">
        <v>757</v>
      </c>
      <c r="H5" s="435" t="s">
        <v>758</v>
      </c>
      <c r="I5" s="439" t="s">
        <v>759</v>
      </c>
      <c r="J5" s="435" t="s">
        <v>760</v>
      </c>
      <c r="K5" s="435" t="s">
        <v>756</v>
      </c>
      <c r="L5" s="431" t="s">
        <v>757</v>
      </c>
      <c r="M5" s="433" t="s">
        <v>761</v>
      </c>
      <c r="N5" s="433" t="s">
        <v>758</v>
      </c>
      <c r="O5" s="435" t="s">
        <v>328</v>
      </c>
      <c r="P5" s="445"/>
    </row>
    <row r="6" spans="1:16" s="189" customFormat="1" ht="9.75" customHeight="1">
      <c r="A6" s="446"/>
      <c r="B6" s="446"/>
      <c r="C6" s="448"/>
      <c r="D6" s="446"/>
      <c r="E6" s="397"/>
      <c r="F6" s="437"/>
      <c r="G6" s="438"/>
      <c r="H6" s="436"/>
      <c r="I6" s="440"/>
      <c r="J6" s="438"/>
      <c r="K6" s="438"/>
      <c r="L6" s="432"/>
      <c r="M6" s="434"/>
      <c r="N6" s="434"/>
      <c r="O6" s="436"/>
      <c r="P6" s="436"/>
    </row>
    <row r="7" spans="1:16" ht="24.75" customHeight="1">
      <c r="A7" s="190" t="s">
        <v>39</v>
      </c>
      <c r="B7" s="190" t="s">
        <v>8</v>
      </c>
      <c r="C7" s="190" t="s">
        <v>8</v>
      </c>
      <c r="D7" s="190" t="s">
        <v>8</v>
      </c>
      <c r="E7" s="191" t="s">
        <v>762</v>
      </c>
      <c r="F7" s="185">
        <v>312114042</v>
      </c>
      <c r="G7" s="98">
        <v>201671028</v>
      </c>
      <c r="H7" s="98">
        <v>15210483766</v>
      </c>
      <c r="I7" s="98" t="s">
        <v>35</v>
      </c>
      <c r="J7" s="99">
        <v>15724268836</v>
      </c>
      <c r="K7" s="99" t="s">
        <v>35</v>
      </c>
      <c r="L7" s="99" t="s">
        <v>35</v>
      </c>
      <c r="M7" s="185">
        <v>64511806</v>
      </c>
      <c r="N7" s="98">
        <v>31872027</v>
      </c>
      <c r="O7" s="98">
        <v>96383833</v>
      </c>
      <c r="P7" s="99">
        <v>15820652669</v>
      </c>
    </row>
    <row r="8" spans="1:16" ht="24.75" customHeight="1">
      <c r="A8" s="190" t="s">
        <v>8</v>
      </c>
      <c r="B8" s="190" t="s">
        <v>763</v>
      </c>
      <c r="C8" s="190" t="s">
        <v>8</v>
      </c>
      <c r="D8" s="190" t="s">
        <v>8</v>
      </c>
      <c r="E8" s="191" t="s">
        <v>764</v>
      </c>
      <c r="F8" s="185">
        <v>312114042</v>
      </c>
      <c r="G8" s="98">
        <v>201671028</v>
      </c>
      <c r="H8" s="98">
        <v>15210483766</v>
      </c>
      <c r="I8" s="98" t="s">
        <v>35</v>
      </c>
      <c r="J8" s="99">
        <v>15724268836</v>
      </c>
      <c r="K8" s="99" t="s">
        <v>35</v>
      </c>
      <c r="L8" s="99" t="s">
        <v>35</v>
      </c>
      <c r="M8" s="185">
        <v>64511806</v>
      </c>
      <c r="N8" s="98">
        <v>31872027</v>
      </c>
      <c r="O8" s="98">
        <v>96383833</v>
      </c>
      <c r="P8" s="99">
        <v>15820652669</v>
      </c>
    </row>
    <row r="9" spans="1:16" ht="24.75" customHeight="1">
      <c r="A9" s="190" t="s">
        <v>8</v>
      </c>
      <c r="B9" s="190" t="s">
        <v>8</v>
      </c>
      <c r="C9" s="190" t="s">
        <v>39</v>
      </c>
      <c r="D9" s="190" t="s">
        <v>8</v>
      </c>
      <c r="E9" s="191" t="s">
        <v>765</v>
      </c>
      <c r="F9" s="185" t="s">
        <v>35</v>
      </c>
      <c r="G9" s="98" t="s">
        <v>35</v>
      </c>
      <c r="H9" s="98">
        <v>2837580151</v>
      </c>
      <c r="I9" s="98" t="s">
        <v>35</v>
      </c>
      <c r="J9" s="99">
        <v>2837580151</v>
      </c>
      <c r="K9" s="99" t="s">
        <v>35</v>
      </c>
      <c r="L9" s="99" t="s">
        <v>35</v>
      </c>
      <c r="M9" s="185" t="s">
        <v>35</v>
      </c>
      <c r="N9" s="98" t="s">
        <v>35</v>
      </c>
      <c r="O9" s="98" t="s">
        <v>35</v>
      </c>
      <c r="P9" s="99">
        <v>2837580151</v>
      </c>
    </row>
    <row r="10" spans="1:16" ht="24.75" customHeight="1">
      <c r="A10" s="190" t="s">
        <v>8</v>
      </c>
      <c r="B10" s="190" t="s">
        <v>8</v>
      </c>
      <c r="C10" s="190" t="s">
        <v>8</v>
      </c>
      <c r="D10" s="190" t="s">
        <v>39</v>
      </c>
      <c r="E10" s="191" t="s">
        <v>766</v>
      </c>
      <c r="F10" s="185" t="s">
        <v>35</v>
      </c>
      <c r="G10" s="98" t="s">
        <v>35</v>
      </c>
      <c r="H10" s="98">
        <v>2837580151</v>
      </c>
      <c r="I10" s="98" t="s">
        <v>35</v>
      </c>
      <c r="J10" s="99">
        <v>2837580151</v>
      </c>
      <c r="K10" s="99" t="s">
        <v>35</v>
      </c>
      <c r="L10" s="99" t="s">
        <v>35</v>
      </c>
      <c r="M10" s="185" t="s">
        <v>35</v>
      </c>
      <c r="N10" s="98" t="s">
        <v>35</v>
      </c>
      <c r="O10" s="98" t="s">
        <v>35</v>
      </c>
      <c r="P10" s="99">
        <v>2837580151</v>
      </c>
    </row>
    <row r="11" spans="1:16" ht="24.75" customHeight="1">
      <c r="A11" s="190" t="s">
        <v>8</v>
      </c>
      <c r="B11" s="190" t="s">
        <v>8</v>
      </c>
      <c r="C11" s="190" t="s">
        <v>46</v>
      </c>
      <c r="D11" s="190" t="s">
        <v>8</v>
      </c>
      <c r="E11" s="191" t="s">
        <v>767</v>
      </c>
      <c r="F11" s="185">
        <v>3264563</v>
      </c>
      <c r="G11" s="98">
        <v>9719451</v>
      </c>
      <c r="H11" s="98">
        <v>1308723333</v>
      </c>
      <c r="I11" s="98" t="s">
        <v>35</v>
      </c>
      <c r="J11" s="99">
        <v>1321707347</v>
      </c>
      <c r="K11" s="99" t="s">
        <v>35</v>
      </c>
      <c r="L11" s="99" t="s">
        <v>35</v>
      </c>
      <c r="M11" s="185" t="s">
        <v>35</v>
      </c>
      <c r="N11" s="98" t="s">
        <v>35</v>
      </c>
      <c r="O11" s="98" t="s">
        <v>35</v>
      </c>
      <c r="P11" s="99">
        <v>1321707347</v>
      </c>
    </row>
    <row r="12" spans="1:16" ht="24.75" customHeight="1">
      <c r="A12" s="190" t="s">
        <v>8</v>
      </c>
      <c r="B12" s="190" t="s">
        <v>8</v>
      </c>
      <c r="C12" s="190" t="s">
        <v>8</v>
      </c>
      <c r="D12" s="190" t="s">
        <v>39</v>
      </c>
      <c r="E12" s="191" t="s">
        <v>768</v>
      </c>
      <c r="F12" s="185">
        <v>3264563</v>
      </c>
      <c r="G12" s="98">
        <v>9719451</v>
      </c>
      <c r="H12" s="98">
        <v>1308723333</v>
      </c>
      <c r="I12" s="98" t="s">
        <v>35</v>
      </c>
      <c r="J12" s="99">
        <v>1321707347</v>
      </c>
      <c r="K12" s="99" t="s">
        <v>35</v>
      </c>
      <c r="L12" s="99" t="s">
        <v>35</v>
      </c>
      <c r="M12" s="185" t="s">
        <v>35</v>
      </c>
      <c r="N12" s="98" t="s">
        <v>35</v>
      </c>
      <c r="O12" s="98" t="s">
        <v>35</v>
      </c>
      <c r="P12" s="99">
        <v>1321707347</v>
      </c>
    </row>
    <row r="13" spans="1:16" ht="24.75" customHeight="1">
      <c r="A13" s="190" t="s">
        <v>8</v>
      </c>
      <c r="B13" s="190" t="s">
        <v>8</v>
      </c>
      <c r="C13" s="190" t="s">
        <v>55</v>
      </c>
      <c r="D13" s="190" t="s">
        <v>8</v>
      </c>
      <c r="E13" s="191" t="s">
        <v>769</v>
      </c>
      <c r="F13" s="185">
        <v>224911493</v>
      </c>
      <c r="G13" s="98">
        <v>15955758</v>
      </c>
      <c r="H13" s="98">
        <v>82000</v>
      </c>
      <c r="I13" s="98" t="s">
        <v>35</v>
      </c>
      <c r="J13" s="99">
        <v>240949251</v>
      </c>
      <c r="K13" s="99" t="s">
        <v>35</v>
      </c>
      <c r="L13" s="99" t="s">
        <v>35</v>
      </c>
      <c r="M13" s="185">
        <v>417675</v>
      </c>
      <c r="N13" s="98" t="s">
        <v>35</v>
      </c>
      <c r="O13" s="98">
        <v>417675</v>
      </c>
      <c r="P13" s="99">
        <v>241366926</v>
      </c>
    </row>
    <row r="14" spans="1:16" ht="24.75" customHeight="1">
      <c r="A14" s="190" t="s">
        <v>8</v>
      </c>
      <c r="B14" s="190" t="s">
        <v>8</v>
      </c>
      <c r="C14" s="190" t="s">
        <v>8</v>
      </c>
      <c r="D14" s="190" t="s">
        <v>39</v>
      </c>
      <c r="E14" s="191" t="s">
        <v>770</v>
      </c>
      <c r="F14" s="185">
        <v>224770129</v>
      </c>
      <c r="G14" s="98">
        <v>15051699</v>
      </c>
      <c r="H14" s="98">
        <v>82000</v>
      </c>
      <c r="I14" s="98" t="s">
        <v>35</v>
      </c>
      <c r="J14" s="99">
        <v>239903828</v>
      </c>
      <c r="K14" s="99" t="s">
        <v>35</v>
      </c>
      <c r="L14" s="99" t="s">
        <v>35</v>
      </c>
      <c r="M14" s="185">
        <v>417675</v>
      </c>
      <c r="N14" s="98" t="s">
        <v>35</v>
      </c>
      <c r="O14" s="98">
        <v>417675</v>
      </c>
      <c r="P14" s="99">
        <v>240321503</v>
      </c>
    </row>
    <row r="15" spans="1:16" ht="24.75" customHeight="1">
      <c r="A15" s="190" t="s">
        <v>8</v>
      </c>
      <c r="B15" s="190" t="s">
        <v>8</v>
      </c>
      <c r="C15" s="190" t="s">
        <v>8</v>
      </c>
      <c r="D15" s="190" t="s">
        <v>46</v>
      </c>
      <c r="E15" s="191" t="s">
        <v>771</v>
      </c>
      <c r="F15" s="185">
        <v>141364</v>
      </c>
      <c r="G15" s="98">
        <v>904059</v>
      </c>
      <c r="H15" s="98" t="s">
        <v>35</v>
      </c>
      <c r="I15" s="98" t="s">
        <v>35</v>
      </c>
      <c r="J15" s="99">
        <v>1045423</v>
      </c>
      <c r="K15" s="99" t="s">
        <v>35</v>
      </c>
      <c r="L15" s="99" t="s">
        <v>35</v>
      </c>
      <c r="M15" s="185" t="s">
        <v>35</v>
      </c>
      <c r="N15" s="98" t="s">
        <v>35</v>
      </c>
      <c r="O15" s="98" t="s">
        <v>35</v>
      </c>
      <c r="P15" s="99">
        <v>1045423</v>
      </c>
    </row>
    <row r="16" spans="1:16" ht="24.75" customHeight="1">
      <c r="A16" s="190" t="s">
        <v>8</v>
      </c>
      <c r="B16" s="190" t="s">
        <v>8</v>
      </c>
      <c r="C16" s="190" t="s">
        <v>73</v>
      </c>
      <c r="D16" s="190" t="s">
        <v>8</v>
      </c>
      <c r="E16" s="191" t="s">
        <v>772</v>
      </c>
      <c r="F16" s="185">
        <v>249439</v>
      </c>
      <c r="G16" s="98">
        <v>3630144</v>
      </c>
      <c r="H16" s="98">
        <v>5084151</v>
      </c>
      <c r="I16" s="98" t="s">
        <v>35</v>
      </c>
      <c r="J16" s="99">
        <v>8963734</v>
      </c>
      <c r="K16" s="99" t="s">
        <v>35</v>
      </c>
      <c r="L16" s="99" t="s">
        <v>35</v>
      </c>
      <c r="M16" s="185" t="s">
        <v>35</v>
      </c>
      <c r="N16" s="98" t="s">
        <v>35</v>
      </c>
      <c r="O16" s="98" t="s">
        <v>35</v>
      </c>
      <c r="P16" s="99">
        <v>8963734</v>
      </c>
    </row>
    <row r="17" spans="1:16" ht="33" customHeight="1">
      <c r="A17" s="190" t="s">
        <v>8</v>
      </c>
      <c r="B17" s="190" t="s">
        <v>8</v>
      </c>
      <c r="C17" s="190" t="s">
        <v>8</v>
      </c>
      <c r="D17" s="190" t="s">
        <v>39</v>
      </c>
      <c r="E17" s="191" t="s">
        <v>773</v>
      </c>
      <c r="F17" s="185">
        <v>249439</v>
      </c>
      <c r="G17" s="98">
        <v>3630144</v>
      </c>
      <c r="H17" s="98">
        <v>5084151</v>
      </c>
      <c r="I17" s="98" t="s">
        <v>35</v>
      </c>
      <c r="J17" s="99">
        <v>8963734</v>
      </c>
      <c r="K17" s="99" t="s">
        <v>35</v>
      </c>
      <c r="L17" s="99" t="s">
        <v>35</v>
      </c>
      <c r="M17" s="185" t="s">
        <v>35</v>
      </c>
      <c r="N17" s="98" t="s">
        <v>35</v>
      </c>
      <c r="O17" s="98" t="s">
        <v>35</v>
      </c>
      <c r="P17" s="99">
        <v>8963734</v>
      </c>
    </row>
    <row r="18" spans="1:16" ht="24.75" customHeight="1">
      <c r="A18" s="190" t="s">
        <v>8</v>
      </c>
      <c r="B18" s="190" t="s">
        <v>8</v>
      </c>
      <c r="C18" s="190" t="s">
        <v>85</v>
      </c>
      <c r="D18" s="190" t="s">
        <v>8</v>
      </c>
      <c r="E18" s="191" t="s">
        <v>774</v>
      </c>
      <c r="F18" s="185">
        <v>83688547</v>
      </c>
      <c r="G18" s="98">
        <v>171764751</v>
      </c>
      <c r="H18" s="98">
        <v>11050897418</v>
      </c>
      <c r="I18" s="98" t="s">
        <v>35</v>
      </c>
      <c r="J18" s="99">
        <v>11306350716</v>
      </c>
      <c r="K18" s="99" t="s">
        <v>35</v>
      </c>
      <c r="L18" s="99" t="s">
        <v>35</v>
      </c>
      <c r="M18" s="185">
        <v>63659131</v>
      </c>
      <c r="N18" s="98">
        <v>31872027</v>
      </c>
      <c r="O18" s="98">
        <v>95531158</v>
      </c>
      <c r="P18" s="99">
        <v>11401881874</v>
      </c>
    </row>
    <row r="19" spans="1:16" ht="33" customHeight="1">
      <c r="A19" s="190" t="s">
        <v>8</v>
      </c>
      <c r="B19" s="190" t="s">
        <v>8</v>
      </c>
      <c r="C19" s="190" t="s">
        <v>8</v>
      </c>
      <c r="D19" s="190" t="s">
        <v>39</v>
      </c>
      <c r="E19" s="191" t="s">
        <v>775</v>
      </c>
      <c r="F19" s="185">
        <v>9997868</v>
      </c>
      <c r="G19" s="98">
        <v>57219611</v>
      </c>
      <c r="H19" s="98">
        <v>9451140004</v>
      </c>
      <c r="I19" s="98" t="s">
        <v>35</v>
      </c>
      <c r="J19" s="99">
        <v>9518357483</v>
      </c>
      <c r="K19" s="99" t="s">
        <v>35</v>
      </c>
      <c r="L19" s="99" t="s">
        <v>35</v>
      </c>
      <c r="M19" s="185">
        <v>47770951</v>
      </c>
      <c r="N19" s="98">
        <v>31572283</v>
      </c>
      <c r="O19" s="98">
        <v>79343234</v>
      </c>
      <c r="P19" s="99">
        <v>9597700717</v>
      </c>
    </row>
    <row r="20" spans="1:16" ht="33" customHeight="1">
      <c r="A20" s="190" t="s">
        <v>8</v>
      </c>
      <c r="B20" s="190" t="s">
        <v>8</v>
      </c>
      <c r="C20" s="190" t="s">
        <v>8</v>
      </c>
      <c r="D20" s="190" t="s">
        <v>46</v>
      </c>
      <c r="E20" s="191" t="s">
        <v>776</v>
      </c>
      <c r="F20" s="185">
        <v>73657169</v>
      </c>
      <c r="G20" s="98">
        <v>109037035</v>
      </c>
      <c r="H20" s="98">
        <v>1598672813</v>
      </c>
      <c r="I20" s="98" t="s">
        <v>35</v>
      </c>
      <c r="J20" s="99">
        <v>1781367017</v>
      </c>
      <c r="K20" s="99" t="s">
        <v>35</v>
      </c>
      <c r="L20" s="99" t="s">
        <v>35</v>
      </c>
      <c r="M20" s="185">
        <v>15665500</v>
      </c>
      <c r="N20" s="98">
        <v>299744</v>
      </c>
      <c r="O20" s="98">
        <v>15965244</v>
      </c>
      <c r="P20" s="99">
        <v>1797332261</v>
      </c>
    </row>
    <row r="21" spans="1:16" ht="24.75" customHeight="1">
      <c r="A21" s="190" t="s">
        <v>8</v>
      </c>
      <c r="B21" s="190" t="s">
        <v>8</v>
      </c>
      <c r="C21" s="190" t="s">
        <v>8</v>
      </c>
      <c r="D21" s="190" t="s">
        <v>55</v>
      </c>
      <c r="E21" s="191" t="s">
        <v>777</v>
      </c>
      <c r="F21" s="185">
        <v>33510</v>
      </c>
      <c r="G21" s="98">
        <v>5508105</v>
      </c>
      <c r="H21" s="98">
        <v>1084601</v>
      </c>
      <c r="I21" s="98" t="s">
        <v>35</v>
      </c>
      <c r="J21" s="99">
        <v>6626216</v>
      </c>
      <c r="K21" s="99" t="s">
        <v>35</v>
      </c>
      <c r="L21" s="99" t="s">
        <v>35</v>
      </c>
      <c r="M21" s="185">
        <v>222680</v>
      </c>
      <c r="N21" s="98" t="s">
        <v>35</v>
      </c>
      <c r="O21" s="98">
        <v>222680</v>
      </c>
      <c r="P21" s="99">
        <v>6848896</v>
      </c>
    </row>
    <row r="22" spans="1:16" ht="24.75" customHeight="1">
      <c r="A22" s="190" t="s">
        <v>8</v>
      </c>
      <c r="B22" s="190" t="s">
        <v>8</v>
      </c>
      <c r="C22" s="190" t="s">
        <v>91</v>
      </c>
      <c r="D22" s="190" t="s">
        <v>8</v>
      </c>
      <c r="E22" s="191" t="s">
        <v>778</v>
      </c>
      <c r="F22" s="185" t="s">
        <v>35</v>
      </c>
      <c r="G22" s="98">
        <v>22308</v>
      </c>
      <c r="H22" s="98">
        <v>8116713</v>
      </c>
      <c r="I22" s="98" t="s">
        <v>35</v>
      </c>
      <c r="J22" s="99">
        <v>8139021</v>
      </c>
      <c r="K22" s="99" t="s">
        <v>35</v>
      </c>
      <c r="L22" s="99" t="s">
        <v>35</v>
      </c>
      <c r="M22" s="185" t="s">
        <v>35</v>
      </c>
      <c r="N22" s="98" t="s">
        <v>35</v>
      </c>
      <c r="O22" s="98" t="s">
        <v>35</v>
      </c>
      <c r="P22" s="99">
        <v>8139021</v>
      </c>
    </row>
    <row r="23" spans="1:16" ht="24.75" customHeight="1">
      <c r="A23" s="190" t="s">
        <v>8</v>
      </c>
      <c r="B23" s="190" t="s">
        <v>8</v>
      </c>
      <c r="C23" s="190" t="s">
        <v>8</v>
      </c>
      <c r="D23" s="190" t="s">
        <v>39</v>
      </c>
      <c r="E23" s="191" t="s">
        <v>779</v>
      </c>
      <c r="F23" s="185" t="s">
        <v>35</v>
      </c>
      <c r="G23" s="98">
        <v>22308</v>
      </c>
      <c r="H23" s="98">
        <v>8116713</v>
      </c>
      <c r="I23" s="98" t="s">
        <v>35</v>
      </c>
      <c r="J23" s="99">
        <v>8139021</v>
      </c>
      <c r="K23" s="99" t="s">
        <v>35</v>
      </c>
      <c r="L23" s="99" t="s">
        <v>35</v>
      </c>
      <c r="M23" s="185" t="s">
        <v>35</v>
      </c>
      <c r="N23" s="98" t="s">
        <v>35</v>
      </c>
      <c r="O23" s="98" t="s">
        <v>35</v>
      </c>
      <c r="P23" s="99">
        <v>8139021</v>
      </c>
    </row>
    <row r="24" spans="1:16" ht="24.75" customHeight="1">
      <c r="A24" s="190" t="s">
        <v>8</v>
      </c>
      <c r="B24" s="190" t="s">
        <v>8</v>
      </c>
      <c r="C24" s="190" t="s">
        <v>8</v>
      </c>
      <c r="D24" s="190" t="s">
        <v>8</v>
      </c>
      <c r="E24" s="191" t="s">
        <v>328</v>
      </c>
      <c r="F24" s="185">
        <v>312114042</v>
      </c>
      <c r="G24" s="98">
        <v>201092412</v>
      </c>
      <c r="H24" s="98">
        <v>15210483766</v>
      </c>
      <c r="I24" s="98" t="s">
        <v>35</v>
      </c>
      <c r="J24" s="99">
        <v>15723690220</v>
      </c>
      <c r="K24" s="99" t="s">
        <v>35</v>
      </c>
      <c r="L24" s="99" t="s">
        <v>35</v>
      </c>
      <c r="M24" s="185">
        <v>64076806</v>
      </c>
      <c r="N24" s="98">
        <v>31872027</v>
      </c>
      <c r="O24" s="98">
        <v>95948833</v>
      </c>
      <c r="P24" s="99">
        <v>15819639053</v>
      </c>
    </row>
    <row r="25" ht="9" customHeight="1"/>
    <row r="26" ht="24.75" customHeight="1">
      <c r="E26" s="191" t="s">
        <v>32</v>
      </c>
    </row>
    <row r="27" spans="1:16" ht="24.75" customHeight="1">
      <c r="A27" s="190" t="s">
        <v>8</v>
      </c>
      <c r="B27" s="190" t="s">
        <v>8</v>
      </c>
      <c r="C27" s="190" t="s">
        <v>39</v>
      </c>
      <c r="D27" s="190" t="s">
        <v>8</v>
      </c>
      <c r="E27" s="191" t="s">
        <v>774</v>
      </c>
      <c r="F27" s="185" t="s">
        <v>35</v>
      </c>
      <c r="G27" s="98">
        <v>578616</v>
      </c>
      <c r="H27" s="98" t="s">
        <v>35</v>
      </c>
      <c r="I27" s="98" t="s">
        <v>35</v>
      </c>
      <c r="J27" s="99">
        <v>578616</v>
      </c>
      <c r="K27" s="99" t="s">
        <v>35</v>
      </c>
      <c r="L27" s="99" t="s">
        <v>35</v>
      </c>
      <c r="M27" s="185">
        <v>435000</v>
      </c>
      <c r="N27" s="98" t="s">
        <v>35</v>
      </c>
      <c r="O27" s="98">
        <v>435000</v>
      </c>
      <c r="P27" s="99">
        <v>1013616</v>
      </c>
    </row>
    <row r="28" spans="1:16" ht="33" customHeight="1">
      <c r="A28" s="190" t="s">
        <v>8</v>
      </c>
      <c r="B28" s="190" t="s">
        <v>8</v>
      </c>
      <c r="C28" s="190" t="s">
        <v>8</v>
      </c>
      <c r="D28" s="190" t="s">
        <v>39</v>
      </c>
      <c r="E28" s="191" t="s">
        <v>775</v>
      </c>
      <c r="F28" s="185" t="s">
        <v>35</v>
      </c>
      <c r="G28" s="98">
        <v>480616</v>
      </c>
      <c r="H28" s="98" t="s">
        <v>35</v>
      </c>
      <c r="I28" s="98" t="s">
        <v>35</v>
      </c>
      <c r="J28" s="99">
        <v>480616</v>
      </c>
      <c r="K28" s="99" t="s">
        <v>35</v>
      </c>
      <c r="L28" s="99" t="s">
        <v>35</v>
      </c>
      <c r="M28" s="185">
        <v>435000</v>
      </c>
      <c r="N28" s="98" t="s">
        <v>35</v>
      </c>
      <c r="O28" s="98">
        <v>435000</v>
      </c>
      <c r="P28" s="99">
        <v>915616</v>
      </c>
    </row>
    <row r="29" spans="1:16" ht="33.75" customHeight="1">
      <c r="A29" s="190" t="s">
        <v>8</v>
      </c>
      <c r="B29" s="190" t="s">
        <v>8</v>
      </c>
      <c r="C29" s="190" t="s">
        <v>8</v>
      </c>
      <c r="D29" s="190" t="s">
        <v>46</v>
      </c>
      <c r="E29" s="191" t="s">
        <v>776</v>
      </c>
      <c r="F29" s="185" t="s">
        <v>35</v>
      </c>
      <c r="G29" s="98">
        <v>98000</v>
      </c>
      <c r="H29" s="98" t="s">
        <v>35</v>
      </c>
      <c r="I29" s="98" t="s">
        <v>35</v>
      </c>
      <c r="J29" s="99">
        <v>98000</v>
      </c>
      <c r="K29" s="99" t="s">
        <v>35</v>
      </c>
      <c r="L29" s="99" t="s">
        <v>35</v>
      </c>
      <c r="M29" s="185" t="s">
        <v>35</v>
      </c>
      <c r="N29" s="98" t="s">
        <v>35</v>
      </c>
      <c r="O29" s="98" t="s">
        <v>35</v>
      </c>
      <c r="P29" s="99">
        <v>98000</v>
      </c>
    </row>
    <row r="30" spans="1:16" ht="24.75" customHeight="1">
      <c r="A30" s="190" t="s">
        <v>8</v>
      </c>
      <c r="B30" s="190" t="s">
        <v>8</v>
      </c>
      <c r="C30" s="190" t="s">
        <v>8</v>
      </c>
      <c r="D30" s="190" t="s">
        <v>8</v>
      </c>
      <c r="E30" s="191" t="s">
        <v>780</v>
      </c>
      <c r="F30" s="185" t="s">
        <v>35</v>
      </c>
      <c r="G30" s="98">
        <v>578616</v>
      </c>
      <c r="H30" s="98" t="s">
        <v>35</v>
      </c>
      <c r="I30" s="98" t="s">
        <v>35</v>
      </c>
      <c r="J30" s="99">
        <v>578616</v>
      </c>
      <c r="K30" s="99" t="s">
        <v>35</v>
      </c>
      <c r="L30" s="99" t="s">
        <v>35</v>
      </c>
      <c r="M30" s="185">
        <v>435000</v>
      </c>
      <c r="N30" s="98" t="s">
        <v>35</v>
      </c>
      <c r="O30" s="98">
        <v>435000</v>
      </c>
      <c r="P30" s="99">
        <v>1013616</v>
      </c>
    </row>
    <row r="31" spans="1:16" ht="11.25">
      <c r="A31" s="190" t="s">
        <v>8</v>
      </c>
      <c r="B31" s="190" t="s">
        <v>8</v>
      </c>
      <c r="C31" s="190" t="s">
        <v>8</v>
      </c>
      <c r="D31" s="190" t="s">
        <v>8</v>
      </c>
      <c r="E31" s="191" t="s">
        <v>781</v>
      </c>
      <c r="F31" s="185">
        <v>312114042</v>
      </c>
      <c r="G31" s="98">
        <v>201671028</v>
      </c>
      <c r="H31" s="98">
        <v>15210483766</v>
      </c>
      <c r="I31" s="98" t="s">
        <v>35</v>
      </c>
      <c r="J31" s="99">
        <v>15724268836</v>
      </c>
      <c r="K31" s="99" t="s">
        <v>35</v>
      </c>
      <c r="L31" s="99" t="s">
        <v>35</v>
      </c>
      <c r="M31" s="185">
        <v>64511806</v>
      </c>
      <c r="N31" s="98">
        <v>31872027</v>
      </c>
      <c r="O31" s="98">
        <v>96383833</v>
      </c>
      <c r="P31" s="99">
        <v>15820652669</v>
      </c>
    </row>
    <row r="32" spans="1:16" ht="19.5" customHeight="1">
      <c r="A32" s="192"/>
      <c r="B32" s="192"/>
      <c r="C32" s="192"/>
      <c r="D32" s="192"/>
      <c r="E32" s="193"/>
      <c r="F32" s="194"/>
      <c r="G32" s="104"/>
      <c r="H32" s="104"/>
      <c r="I32" s="104"/>
      <c r="J32" s="105"/>
      <c r="K32" s="105"/>
      <c r="L32" s="105"/>
      <c r="M32" s="194"/>
      <c r="N32" s="104"/>
      <c r="O32" s="104"/>
      <c r="P32" s="105"/>
    </row>
  </sheetData>
  <sheetProtection/>
  <mergeCells count="27">
    <mergeCell ref="I1:J1"/>
    <mergeCell ref="K1:M1"/>
    <mergeCell ref="G2:J2"/>
    <mergeCell ref="K2:M2"/>
    <mergeCell ref="A3:D3"/>
    <mergeCell ref="I3:J3"/>
    <mergeCell ref="K3:M3"/>
    <mergeCell ref="O3:P3"/>
    <mergeCell ref="A4:E4"/>
    <mergeCell ref="F4:J4"/>
    <mergeCell ref="K4:O4"/>
    <mergeCell ref="P4:P6"/>
    <mergeCell ref="A5:A6"/>
    <mergeCell ref="B5:B6"/>
    <mergeCell ref="C5:C6"/>
    <mergeCell ref="D5:D6"/>
    <mergeCell ref="E5:E6"/>
    <mergeCell ref="L5:L6"/>
    <mergeCell ref="M5:M6"/>
    <mergeCell ref="N5:N6"/>
    <mergeCell ref="O5:O6"/>
    <mergeCell ref="F5:F6"/>
    <mergeCell ref="G5:G6"/>
    <mergeCell ref="H5:H6"/>
    <mergeCell ref="I5:I6"/>
    <mergeCell ref="J5:J6"/>
    <mergeCell ref="K5:K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P54"/>
  <sheetViews>
    <sheetView zoomScalePageLayoutView="0" workbookViewId="0" topLeftCell="A1">
      <selection activeCell="H15" sqref="H15"/>
    </sheetView>
  </sheetViews>
  <sheetFormatPr defaultColWidth="9.33203125" defaultRowHeight="11.25"/>
  <cols>
    <col min="1" max="4" width="3.33203125" style="190" customWidth="1"/>
    <col min="5" max="5" width="20" style="191" customWidth="1"/>
    <col min="6" max="6" width="15.33203125" style="185" customWidth="1"/>
    <col min="7" max="7" width="15.33203125" style="98" customWidth="1"/>
    <col min="8" max="9" width="15.16015625" style="98" customWidth="1"/>
    <col min="10" max="10" width="15.5" style="99" customWidth="1"/>
    <col min="11" max="12" width="16.83203125" style="99" customWidth="1"/>
    <col min="13" max="13" width="16.5" style="185" customWidth="1"/>
    <col min="14" max="14" width="16.66015625" style="98" customWidth="1"/>
    <col min="15" max="15" width="21.66015625" style="98" customWidth="1"/>
    <col min="16" max="16" width="28.16015625" style="99" customWidth="1"/>
    <col min="17" max="16384" width="9.33203125" style="73" customWidth="1"/>
  </cols>
  <sheetData>
    <row r="1" spans="1:16" s="184" customFormat="1" ht="24.75" customHeight="1">
      <c r="A1" s="183"/>
      <c r="B1" s="183"/>
      <c r="C1" s="183"/>
      <c r="D1" s="183"/>
      <c r="F1" s="185"/>
      <c r="G1" s="185"/>
      <c r="H1" s="185"/>
      <c r="I1" s="449" t="s">
        <v>9</v>
      </c>
      <c r="J1" s="449"/>
      <c r="K1" s="450" t="s">
        <v>10</v>
      </c>
      <c r="L1" s="450"/>
      <c r="M1" s="450"/>
      <c r="N1" s="185"/>
      <c r="O1" s="185"/>
      <c r="P1" s="185"/>
    </row>
    <row r="2" spans="1:16" s="184" customFormat="1" ht="30.75" customHeight="1">
      <c r="A2" s="186"/>
      <c r="B2" s="186"/>
      <c r="C2" s="186"/>
      <c r="D2" s="186"/>
      <c r="E2" s="186"/>
      <c r="F2" s="185"/>
      <c r="G2" s="451" t="s">
        <v>751</v>
      </c>
      <c r="H2" s="451"/>
      <c r="I2" s="451"/>
      <c r="J2" s="451"/>
      <c r="K2" s="452" t="s">
        <v>752</v>
      </c>
      <c r="L2" s="452"/>
      <c r="M2" s="452"/>
      <c r="N2" s="185"/>
      <c r="O2" s="185"/>
      <c r="P2" s="185"/>
    </row>
    <row r="3" spans="1:16" s="184" customFormat="1" ht="16.5" customHeight="1">
      <c r="A3" s="453"/>
      <c r="B3" s="453"/>
      <c r="C3" s="453"/>
      <c r="D3" s="453"/>
      <c r="F3" s="185"/>
      <c r="G3" s="185"/>
      <c r="H3" s="185"/>
      <c r="I3" s="454" t="s">
        <v>14</v>
      </c>
      <c r="J3" s="454"/>
      <c r="K3" s="455" t="s">
        <v>753</v>
      </c>
      <c r="L3" s="455"/>
      <c r="M3" s="455"/>
      <c r="N3" s="185"/>
      <c r="O3" s="441" t="s">
        <v>16</v>
      </c>
      <c r="P3" s="441"/>
    </row>
    <row r="4" spans="1:16" s="188" customFormat="1" ht="16.5" customHeight="1">
      <c r="A4" s="397" t="s">
        <v>17</v>
      </c>
      <c r="B4" s="397"/>
      <c r="C4" s="397"/>
      <c r="D4" s="397"/>
      <c r="E4" s="397"/>
      <c r="F4" s="442" t="s">
        <v>754</v>
      </c>
      <c r="G4" s="443"/>
      <c r="H4" s="443"/>
      <c r="I4" s="443"/>
      <c r="J4" s="444"/>
      <c r="K4" s="442" t="s">
        <v>755</v>
      </c>
      <c r="L4" s="443"/>
      <c r="M4" s="443"/>
      <c r="N4" s="443"/>
      <c r="O4" s="444"/>
      <c r="P4" s="435" t="s">
        <v>329</v>
      </c>
    </row>
    <row r="5" spans="1:16" s="189" customFormat="1" ht="13.5" customHeight="1">
      <c r="A5" s="446" t="s">
        <v>22</v>
      </c>
      <c r="B5" s="446" t="s">
        <v>23</v>
      </c>
      <c r="C5" s="447" t="s">
        <v>24</v>
      </c>
      <c r="D5" s="446" t="s">
        <v>25</v>
      </c>
      <c r="E5" s="397" t="s">
        <v>26</v>
      </c>
      <c r="F5" s="433" t="s">
        <v>756</v>
      </c>
      <c r="G5" s="435" t="s">
        <v>757</v>
      </c>
      <c r="H5" s="435" t="s">
        <v>758</v>
      </c>
      <c r="I5" s="439" t="s">
        <v>759</v>
      </c>
      <c r="J5" s="435" t="s">
        <v>760</v>
      </c>
      <c r="K5" s="435" t="s">
        <v>756</v>
      </c>
      <c r="L5" s="431" t="s">
        <v>757</v>
      </c>
      <c r="M5" s="433" t="s">
        <v>761</v>
      </c>
      <c r="N5" s="433" t="s">
        <v>758</v>
      </c>
      <c r="O5" s="435" t="s">
        <v>328</v>
      </c>
      <c r="P5" s="445"/>
    </row>
    <row r="6" spans="1:16" s="189" customFormat="1" ht="9.75" customHeight="1">
      <c r="A6" s="446"/>
      <c r="B6" s="446"/>
      <c r="C6" s="448"/>
      <c r="D6" s="446"/>
      <c r="E6" s="397"/>
      <c r="F6" s="437"/>
      <c r="G6" s="438"/>
      <c r="H6" s="436"/>
      <c r="I6" s="440"/>
      <c r="J6" s="438"/>
      <c r="K6" s="438"/>
      <c r="L6" s="432"/>
      <c r="M6" s="434"/>
      <c r="N6" s="434"/>
      <c r="O6" s="436"/>
      <c r="P6" s="436"/>
    </row>
    <row r="7" spans="1:16" ht="20.25" customHeight="1">
      <c r="A7" s="195">
        <v>2</v>
      </c>
      <c r="B7" s="195"/>
      <c r="C7" s="195"/>
      <c r="D7" s="195"/>
      <c r="E7" s="196" t="s">
        <v>191</v>
      </c>
      <c r="F7" s="197">
        <f>F8+F11</f>
        <v>28194585</v>
      </c>
      <c r="G7" s="198"/>
      <c r="H7" s="199">
        <f>H14</f>
        <v>6165000</v>
      </c>
      <c r="I7" s="198"/>
      <c r="J7" s="200">
        <f>SUM(F7:I7)</f>
        <v>34359585</v>
      </c>
      <c r="K7" s="201"/>
      <c r="L7" s="201"/>
      <c r="M7" s="202"/>
      <c r="N7" s="198"/>
      <c r="O7" s="198"/>
      <c r="P7" s="200">
        <f>J7</f>
        <v>34359585</v>
      </c>
    </row>
    <row r="8" spans="1:16" ht="20.25" customHeight="1">
      <c r="A8" s="195"/>
      <c r="B8" s="203" t="s">
        <v>782</v>
      </c>
      <c r="C8" s="195"/>
      <c r="D8" s="195"/>
      <c r="E8" s="196" t="s">
        <v>193</v>
      </c>
      <c r="F8" s="197">
        <f>F10</f>
        <v>26939525</v>
      </c>
      <c r="G8" s="198"/>
      <c r="H8" s="199"/>
      <c r="I8" s="198"/>
      <c r="J8" s="200">
        <f aca="true" t="shared" si="0" ref="J8:J17">SUM(F8:I8)</f>
        <v>26939525</v>
      </c>
      <c r="K8" s="201"/>
      <c r="L8" s="201"/>
      <c r="M8" s="202"/>
      <c r="N8" s="198"/>
      <c r="O8" s="198"/>
      <c r="P8" s="200">
        <f aca="true" t="shared" si="1" ref="P8:P17">J8</f>
        <v>26939525</v>
      </c>
    </row>
    <row r="9" spans="1:16" ht="20.25" customHeight="1">
      <c r="A9" s="195"/>
      <c r="B9" s="195"/>
      <c r="C9" s="195">
        <v>1</v>
      </c>
      <c r="D9" s="195"/>
      <c r="E9" s="196" t="s">
        <v>194</v>
      </c>
      <c r="F9" s="197">
        <f>F10</f>
        <v>26939525</v>
      </c>
      <c r="G9" s="198"/>
      <c r="H9" s="199"/>
      <c r="I9" s="198"/>
      <c r="J9" s="200">
        <f t="shared" si="0"/>
        <v>26939525</v>
      </c>
      <c r="K9" s="201"/>
      <c r="L9" s="201"/>
      <c r="M9" s="202"/>
      <c r="N9" s="198"/>
      <c r="O9" s="198"/>
      <c r="P9" s="200">
        <f t="shared" si="1"/>
        <v>26939525</v>
      </c>
    </row>
    <row r="10" spans="1:16" ht="20.25" customHeight="1">
      <c r="A10" s="195"/>
      <c r="B10" s="195"/>
      <c r="C10" s="195"/>
      <c r="D10" s="195">
        <v>1</v>
      </c>
      <c r="E10" s="196" t="s">
        <v>195</v>
      </c>
      <c r="F10" s="197">
        <v>26939525</v>
      </c>
      <c r="G10" s="198"/>
      <c r="H10" s="199"/>
      <c r="I10" s="198"/>
      <c r="J10" s="200">
        <f t="shared" si="0"/>
        <v>26939525</v>
      </c>
      <c r="K10" s="201"/>
      <c r="L10" s="201"/>
      <c r="M10" s="202"/>
      <c r="N10" s="198"/>
      <c r="O10" s="198"/>
      <c r="P10" s="200">
        <f t="shared" si="1"/>
        <v>26939525</v>
      </c>
    </row>
    <row r="11" spans="1:16" ht="20.25" customHeight="1">
      <c r="A11" s="195" t="s">
        <v>8</v>
      </c>
      <c r="B11" s="203" t="s">
        <v>783</v>
      </c>
      <c r="C11" s="195" t="s">
        <v>8</v>
      </c>
      <c r="D11" s="195" t="s">
        <v>8</v>
      </c>
      <c r="E11" s="196" t="s">
        <v>196</v>
      </c>
      <c r="F11" s="197">
        <f>F12</f>
        <v>1255060</v>
      </c>
      <c r="G11" s="198"/>
      <c r="H11" s="199"/>
      <c r="I11" s="198"/>
      <c r="J11" s="200">
        <f t="shared" si="0"/>
        <v>1255060</v>
      </c>
      <c r="K11" s="201"/>
      <c r="L11" s="201"/>
      <c r="M11" s="202"/>
      <c r="N11" s="198"/>
      <c r="O11" s="198"/>
      <c r="P11" s="200">
        <f t="shared" si="1"/>
        <v>1255060</v>
      </c>
    </row>
    <row r="12" spans="1:16" ht="20.25" customHeight="1">
      <c r="A12" s="195" t="s">
        <v>8</v>
      </c>
      <c r="B12" s="195" t="s">
        <v>8</v>
      </c>
      <c r="C12" s="195" t="s">
        <v>39</v>
      </c>
      <c r="D12" s="195" t="s">
        <v>8</v>
      </c>
      <c r="E12" s="196" t="s">
        <v>197</v>
      </c>
      <c r="F12" s="197">
        <f>F13</f>
        <v>1255060</v>
      </c>
      <c r="G12" s="198"/>
      <c r="H12" s="199"/>
      <c r="I12" s="198"/>
      <c r="J12" s="200">
        <f t="shared" si="0"/>
        <v>1255060</v>
      </c>
      <c r="K12" s="201"/>
      <c r="L12" s="201"/>
      <c r="M12" s="202"/>
      <c r="N12" s="198"/>
      <c r="O12" s="198"/>
      <c r="P12" s="200">
        <f t="shared" si="1"/>
        <v>1255060</v>
      </c>
    </row>
    <row r="13" spans="1:16" ht="20.25" customHeight="1">
      <c r="A13" s="195" t="s">
        <v>8</v>
      </c>
      <c r="B13" s="195" t="s">
        <v>8</v>
      </c>
      <c r="C13" s="195" t="s">
        <v>8</v>
      </c>
      <c r="D13" s="195" t="s">
        <v>39</v>
      </c>
      <c r="E13" s="196" t="s">
        <v>198</v>
      </c>
      <c r="F13" s="197">
        <v>1255060</v>
      </c>
      <c r="G13" s="198"/>
      <c r="H13" s="199"/>
      <c r="I13" s="198"/>
      <c r="J13" s="200">
        <f t="shared" si="0"/>
        <v>1255060</v>
      </c>
      <c r="K13" s="201"/>
      <c r="L13" s="201"/>
      <c r="M13" s="202"/>
      <c r="N13" s="198"/>
      <c r="O13" s="198"/>
      <c r="P13" s="200">
        <f t="shared" si="1"/>
        <v>1255060</v>
      </c>
    </row>
    <row r="14" spans="1:16" ht="20.25" customHeight="1">
      <c r="A14" s="195" t="s">
        <v>8</v>
      </c>
      <c r="B14" s="203" t="s">
        <v>784</v>
      </c>
      <c r="C14" s="195" t="s">
        <v>8</v>
      </c>
      <c r="D14" s="195" t="s">
        <v>8</v>
      </c>
      <c r="E14" s="196" t="s">
        <v>199</v>
      </c>
      <c r="F14" s="197"/>
      <c r="G14" s="198"/>
      <c r="H14" s="199">
        <f>H15</f>
        <v>6165000</v>
      </c>
      <c r="I14" s="198"/>
      <c r="J14" s="200">
        <f t="shared" si="0"/>
        <v>6165000</v>
      </c>
      <c r="K14" s="201"/>
      <c r="L14" s="201"/>
      <c r="M14" s="202"/>
      <c r="N14" s="198"/>
      <c r="O14" s="198"/>
      <c r="P14" s="200">
        <f t="shared" si="1"/>
        <v>6165000</v>
      </c>
    </row>
    <row r="15" spans="1:16" ht="20.25" customHeight="1">
      <c r="A15" s="195" t="s">
        <v>8</v>
      </c>
      <c r="B15" s="195" t="s">
        <v>8</v>
      </c>
      <c r="C15" s="195" t="s">
        <v>39</v>
      </c>
      <c r="D15" s="195" t="s">
        <v>8</v>
      </c>
      <c r="E15" s="196" t="s">
        <v>201</v>
      </c>
      <c r="F15" s="197"/>
      <c r="G15" s="198"/>
      <c r="H15" s="199">
        <f>H16</f>
        <v>6165000</v>
      </c>
      <c r="I15" s="198"/>
      <c r="J15" s="200">
        <f t="shared" si="0"/>
        <v>6165000</v>
      </c>
      <c r="K15" s="201"/>
      <c r="L15" s="201"/>
      <c r="M15" s="202"/>
      <c r="N15" s="198"/>
      <c r="O15" s="198"/>
      <c r="P15" s="200">
        <f t="shared" si="1"/>
        <v>6165000</v>
      </c>
    </row>
    <row r="16" spans="1:16" ht="20.25" customHeight="1">
      <c r="A16" s="195" t="s">
        <v>8</v>
      </c>
      <c r="B16" s="195" t="s">
        <v>8</v>
      </c>
      <c r="C16" s="195" t="s">
        <v>8</v>
      </c>
      <c r="D16" s="195" t="s">
        <v>39</v>
      </c>
      <c r="E16" s="196" t="s">
        <v>785</v>
      </c>
      <c r="F16" s="197"/>
      <c r="G16" s="198"/>
      <c r="H16" s="199">
        <v>6165000</v>
      </c>
      <c r="I16" s="198"/>
      <c r="J16" s="200">
        <f t="shared" si="0"/>
        <v>6165000</v>
      </c>
      <c r="K16" s="201"/>
      <c r="L16" s="201"/>
      <c r="M16" s="202"/>
      <c r="N16" s="198"/>
      <c r="O16" s="198"/>
      <c r="P16" s="200">
        <f t="shared" si="1"/>
        <v>6165000</v>
      </c>
    </row>
    <row r="17" spans="1:16" ht="11.25">
      <c r="A17" s="195" t="s">
        <v>8</v>
      </c>
      <c r="B17" s="195" t="s">
        <v>8</v>
      </c>
      <c r="C17" s="195" t="s">
        <v>8</v>
      </c>
      <c r="D17" s="195" t="s">
        <v>8</v>
      </c>
      <c r="E17" s="196" t="s">
        <v>328</v>
      </c>
      <c r="F17" s="197">
        <f>F11+F8</f>
        <v>28194585</v>
      </c>
      <c r="G17" s="198"/>
      <c r="H17" s="199">
        <f>H7</f>
        <v>6165000</v>
      </c>
      <c r="I17" s="198"/>
      <c r="J17" s="200">
        <f t="shared" si="0"/>
        <v>34359585</v>
      </c>
      <c r="K17" s="201"/>
      <c r="L17" s="201"/>
      <c r="M17" s="202"/>
      <c r="N17" s="198"/>
      <c r="O17" s="198"/>
      <c r="P17" s="200">
        <f t="shared" si="1"/>
        <v>34359585</v>
      </c>
    </row>
    <row r="18" spans="6:8" ht="11.25">
      <c r="F18" s="197"/>
      <c r="H18" s="199"/>
    </row>
    <row r="19" spans="5:8" ht="11.25">
      <c r="E19" s="191" t="s">
        <v>32</v>
      </c>
      <c r="F19" s="197"/>
      <c r="H19" s="199"/>
    </row>
    <row r="20" spans="1:16" ht="20.25" customHeight="1">
      <c r="A20" s="195"/>
      <c r="B20" s="195"/>
      <c r="C20" s="204">
        <v>1</v>
      </c>
      <c r="D20" s="195"/>
      <c r="E20" s="196" t="s">
        <v>201</v>
      </c>
      <c r="F20" s="197"/>
      <c r="G20" s="198"/>
      <c r="H20" s="199"/>
      <c r="I20" s="198"/>
      <c r="J20" s="201"/>
      <c r="K20" s="201"/>
      <c r="L20" s="201"/>
      <c r="M20" s="202"/>
      <c r="N20" s="198"/>
      <c r="O20" s="198"/>
      <c r="P20" s="201"/>
    </row>
    <row r="21" spans="1:16" ht="20.25" customHeight="1">
      <c r="A21" s="195"/>
      <c r="B21" s="195"/>
      <c r="C21" s="195"/>
      <c r="D21" s="195">
        <v>1</v>
      </c>
      <c r="E21" s="196" t="s">
        <v>785</v>
      </c>
      <c r="F21" s="197"/>
      <c r="G21" s="198"/>
      <c r="H21" s="199"/>
      <c r="I21" s="198"/>
      <c r="J21" s="201"/>
      <c r="K21" s="201"/>
      <c r="L21" s="201"/>
      <c r="M21" s="202"/>
      <c r="N21" s="198"/>
      <c r="O21" s="198"/>
      <c r="P21" s="201"/>
    </row>
    <row r="22" spans="1:8" ht="11.25">
      <c r="A22" s="190" t="s">
        <v>8</v>
      </c>
      <c r="B22" s="190" t="s">
        <v>8</v>
      </c>
      <c r="C22" s="190" t="s">
        <v>8</v>
      </c>
      <c r="D22" s="190" t="s">
        <v>8</v>
      </c>
      <c r="E22" s="191" t="s">
        <v>780</v>
      </c>
      <c r="F22" s="197"/>
      <c r="H22" s="199"/>
    </row>
    <row r="23" spans="1:16" ht="11.25">
      <c r="A23" s="190" t="s">
        <v>8</v>
      </c>
      <c r="B23" s="190" t="s">
        <v>8</v>
      </c>
      <c r="C23" s="190" t="s">
        <v>8</v>
      </c>
      <c r="D23" s="190" t="s">
        <v>8</v>
      </c>
      <c r="E23" s="191" t="s">
        <v>781</v>
      </c>
      <c r="F23" s="197">
        <f>F17</f>
        <v>28194585</v>
      </c>
      <c r="H23" s="199">
        <f>H17</f>
        <v>6165000</v>
      </c>
      <c r="J23" s="99">
        <f>J17</f>
        <v>34359585</v>
      </c>
      <c r="P23" s="99">
        <f>P17</f>
        <v>34359585</v>
      </c>
    </row>
    <row r="24" ht="19.5" customHeight="1"/>
    <row r="25" ht="19.5" customHeight="1"/>
    <row r="26" ht="19.5" customHeight="1"/>
    <row r="27" ht="19.5" customHeight="1"/>
    <row r="28" ht="19.5" customHeight="1"/>
    <row r="29" ht="19.5" customHeight="1"/>
    <row r="30" ht="19.5" customHeight="1"/>
    <row r="31" ht="19.5" customHeight="1"/>
    <row r="32" ht="19.5" customHeight="1"/>
    <row r="33" spans="1:16" ht="19.5" customHeight="1">
      <c r="A33" s="192"/>
      <c r="B33" s="192"/>
      <c r="C33" s="192"/>
      <c r="D33" s="192"/>
      <c r="E33" s="193"/>
      <c r="F33" s="194"/>
      <c r="G33" s="104"/>
      <c r="H33" s="104"/>
      <c r="I33" s="104"/>
      <c r="J33" s="105"/>
      <c r="K33" s="105"/>
      <c r="L33" s="105"/>
      <c r="M33" s="194"/>
      <c r="N33" s="104"/>
      <c r="O33" s="104"/>
      <c r="P33" s="105"/>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spans="1:16" ht="19.5" customHeight="1">
      <c r="A54" s="192"/>
      <c r="B54" s="192"/>
      <c r="C54" s="192"/>
      <c r="D54" s="192"/>
      <c r="E54" s="193"/>
      <c r="F54" s="194"/>
      <c r="G54" s="104"/>
      <c r="H54" s="104"/>
      <c r="I54" s="104"/>
      <c r="J54" s="105"/>
      <c r="K54" s="105"/>
      <c r="L54" s="105"/>
      <c r="M54" s="194"/>
      <c r="N54" s="104"/>
      <c r="O54" s="104"/>
      <c r="P54" s="105"/>
    </row>
  </sheetData>
  <sheetProtection/>
  <mergeCells count="27">
    <mergeCell ref="I1:J1"/>
    <mergeCell ref="K1:M1"/>
    <mergeCell ref="G2:J2"/>
    <mergeCell ref="K2:M2"/>
    <mergeCell ref="A3:D3"/>
    <mergeCell ref="I3:J3"/>
    <mergeCell ref="K3:M3"/>
    <mergeCell ref="O3:P3"/>
    <mergeCell ref="A4:E4"/>
    <mergeCell ref="F4:J4"/>
    <mergeCell ref="K4:O4"/>
    <mergeCell ref="P4:P6"/>
    <mergeCell ref="A5:A6"/>
    <mergeCell ref="B5:B6"/>
    <mergeCell ref="C5:C6"/>
    <mergeCell ref="D5:D6"/>
    <mergeCell ref="E5:E6"/>
    <mergeCell ref="L5:L6"/>
    <mergeCell ref="M5:M6"/>
    <mergeCell ref="N5:N6"/>
    <mergeCell ref="O5:O6"/>
    <mergeCell ref="F5:F6"/>
    <mergeCell ref="G5:G6"/>
    <mergeCell ref="H5:H6"/>
    <mergeCell ref="I5:I6"/>
    <mergeCell ref="J5:J6"/>
    <mergeCell ref="K5:K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GO105"/>
  <sheetViews>
    <sheetView zoomScalePageLayoutView="0" workbookViewId="0" topLeftCell="A1">
      <selection activeCell="A19" sqref="A19"/>
    </sheetView>
  </sheetViews>
  <sheetFormatPr defaultColWidth="9.33203125" defaultRowHeight="11.25"/>
  <cols>
    <col min="1" max="1" width="34.16015625" style="208" customWidth="1"/>
    <col min="2" max="5" width="21.83203125" style="137" customWidth="1"/>
    <col min="6" max="6" width="23.16015625" style="137" customWidth="1"/>
    <col min="7" max="8" width="21.83203125" style="137" customWidth="1"/>
    <col min="9" max="9" width="22.33203125" style="137" customWidth="1"/>
    <col min="10" max="16" width="21.83203125" style="137" customWidth="1"/>
    <col min="17" max="196" width="21.83203125" style="137" hidden="1" customWidth="1"/>
    <col min="197" max="197" width="26.66015625" style="209" customWidth="1"/>
    <col min="198" max="16384" width="9.33203125" style="114" customWidth="1"/>
  </cols>
  <sheetData>
    <row r="1" spans="1:197" s="206" customFormat="1" ht="24.75" customHeight="1">
      <c r="A1" s="456" t="s">
        <v>786</v>
      </c>
      <c r="B1" s="458" t="s">
        <v>787</v>
      </c>
      <c r="C1" s="458" t="s">
        <v>787</v>
      </c>
      <c r="D1" s="458" t="s">
        <v>787</v>
      </c>
      <c r="E1" s="458" t="s">
        <v>787</v>
      </c>
      <c r="F1" s="458" t="s">
        <v>787</v>
      </c>
      <c r="G1" s="458" t="s">
        <v>787</v>
      </c>
      <c r="H1" s="458" t="s">
        <v>787</v>
      </c>
      <c r="I1" s="458" t="s">
        <v>787</v>
      </c>
      <c r="J1" s="458" t="s">
        <v>787</v>
      </c>
      <c r="K1" s="458"/>
      <c r="L1" s="458"/>
      <c r="M1" s="458"/>
      <c r="N1" s="458" t="s">
        <v>787</v>
      </c>
      <c r="O1" s="458" t="s">
        <v>787</v>
      </c>
      <c r="P1" s="458" t="s">
        <v>787</v>
      </c>
      <c r="Q1" s="107" t="s">
        <v>787</v>
      </c>
      <c r="R1" s="107" t="s">
        <v>787</v>
      </c>
      <c r="S1" s="107" t="s">
        <v>787</v>
      </c>
      <c r="T1" s="107" t="s">
        <v>787</v>
      </c>
      <c r="U1" s="107" t="s">
        <v>787</v>
      </c>
      <c r="V1" s="107" t="s">
        <v>787</v>
      </c>
      <c r="W1" s="107" t="s">
        <v>787</v>
      </c>
      <c r="X1" s="107" t="s">
        <v>787</v>
      </c>
      <c r="Y1" s="107" t="s">
        <v>787</v>
      </c>
      <c r="Z1" s="107" t="s">
        <v>787</v>
      </c>
      <c r="AA1" s="107" t="s">
        <v>787</v>
      </c>
      <c r="AB1" s="107" t="s">
        <v>787</v>
      </c>
      <c r="AC1" s="107" t="s">
        <v>787</v>
      </c>
      <c r="AD1" s="107" t="s">
        <v>787</v>
      </c>
      <c r="AE1" s="107" t="s">
        <v>787</v>
      </c>
      <c r="AF1" s="107" t="s">
        <v>787</v>
      </c>
      <c r="AG1" s="107" t="s">
        <v>787</v>
      </c>
      <c r="AH1" s="107" t="s">
        <v>787</v>
      </c>
      <c r="AI1" s="107" t="s">
        <v>787</v>
      </c>
      <c r="AJ1" s="107" t="s">
        <v>787</v>
      </c>
      <c r="AK1" s="107" t="s">
        <v>787</v>
      </c>
      <c r="AL1" s="107" t="s">
        <v>787</v>
      </c>
      <c r="AM1" s="107" t="s">
        <v>787</v>
      </c>
      <c r="AN1" s="107" t="s">
        <v>787</v>
      </c>
      <c r="AO1" s="107" t="s">
        <v>787</v>
      </c>
      <c r="AP1" s="107" t="s">
        <v>787</v>
      </c>
      <c r="AQ1" s="107" t="s">
        <v>787</v>
      </c>
      <c r="AR1" s="107" t="s">
        <v>787</v>
      </c>
      <c r="AS1" s="107" t="s">
        <v>787</v>
      </c>
      <c r="AT1" s="107" t="s">
        <v>787</v>
      </c>
      <c r="AU1" s="107" t="s">
        <v>787</v>
      </c>
      <c r="AV1" s="107" t="s">
        <v>787</v>
      </c>
      <c r="AW1" s="107" t="s">
        <v>787</v>
      </c>
      <c r="AX1" s="107" t="s">
        <v>787</v>
      </c>
      <c r="AY1" s="107" t="s">
        <v>787</v>
      </c>
      <c r="AZ1" s="107" t="s">
        <v>787</v>
      </c>
      <c r="BA1" s="107" t="s">
        <v>787</v>
      </c>
      <c r="BB1" s="107" t="s">
        <v>787</v>
      </c>
      <c r="BC1" s="107" t="s">
        <v>787</v>
      </c>
      <c r="BD1" s="107" t="s">
        <v>787</v>
      </c>
      <c r="BE1" s="107" t="s">
        <v>787</v>
      </c>
      <c r="BF1" s="107" t="s">
        <v>787</v>
      </c>
      <c r="BG1" s="107" t="s">
        <v>787</v>
      </c>
      <c r="BH1" s="107" t="s">
        <v>787</v>
      </c>
      <c r="BI1" s="107" t="s">
        <v>787</v>
      </c>
      <c r="BJ1" s="107" t="s">
        <v>787</v>
      </c>
      <c r="BK1" s="107" t="s">
        <v>787</v>
      </c>
      <c r="BL1" s="107" t="s">
        <v>787</v>
      </c>
      <c r="BM1" s="107" t="s">
        <v>787</v>
      </c>
      <c r="BN1" s="107" t="s">
        <v>787</v>
      </c>
      <c r="BO1" s="107" t="s">
        <v>787</v>
      </c>
      <c r="BP1" s="107" t="s">
        <v>787</v>
      </c>
      <c r="BQ1" s="107" t="s">
        <v>787</v>
      </c>
      <c r="BR1" s="107" t="s">
        <v>787</v>
      </c>
      <c r="BS1" s="107" t="s">
        <v>787</v>
      </c>
      <c r="BT1" s="107" t="s">
        <v>787</v>
      </c>
      <c r="BU1" s="107" t="s">
        <v>787</v>
      </c>
      <c r="BV1" s="107" t="s">
        <v>787</v>
      </c>
      <c r="BW1" s="107" t="s">
        <v>787</v>
      </c>
      <c r="BX1" s="107" t="s">
        <v>787</v>
      </c>
      <c r="BY1" s="107" t="s">
        <v>787</v>
      </c>
      <c r="BZ1" s="107" t="s">
        <v>787</v>
      </c>
      <c r="CA1" s="107" t="s">
        <v>787</v>
      </c>
      <c r="CB1" s="107" t="s">
        <v>787</v>
      </c>
      <c r="CC1" s="107" t="s">
        <v>787</v>
      </c>
      <c r="CD1" s="107" t="s">
        <v>787</v>
      </c>
      <c r="CE1" s="107" t="s">
        <v>787</v>
      </c>
      <c r="CF1" s="107" t="s">
        <v>787</v>
      </c>
      <c r="CG1" s="107" t="s">
        <v>787</v>
      </c>
      <c r="CH1" s="107" t="s">
        <v>787</v>
      </c>
      <c r="CI1" s="107" t="s">
        <v>787</v>
      </c>
      <c r="CJ1" s="107" t="s">
        <v>787</v>
      </c>
      <c r="CK1" s="107" t="s">
        <v>787</v>
      </c>
      <c r="CL1" s="107" t="s">
        <v>787</v>
      </c>
      <c r="CM1" s="107" t="s">
        <v>787</v>
      </c>
      <c r="CN1" s="107" t="s">
        <v>787</v>
      </c>
      <c r="CO1" s="107" t="s">
        <v>787</v>
      </c>
      <c r="CP1" s="107" t="s">
        <v>787</v>
      </c>
      <c r="CQ1" s="107" t="s">
        <v>787</v>
      </c>
      <c r="CR1" s="107" t="s">
        <v>787</v>
      </c>
      <c r="CS1" s="107" t="s">
        <v>787</v>
      </c>
      <c r="CT1" s="107" t="s">
        <v>787</v>
      </c>
      <c r="CU1" s="107" t="s">
        <v>787</v>
      </c>
      <c r="CV1" s="107" t="s">
        <v>787</v>
      </c>
      <c r="CW1" s="107" t="s">
        <v>787</v>
      </c>
      <c r="CX1" s="107" t="s">
        <v>787</v>
      </c>
      <c r="CY1" s="107" t="s">
        <v>787</v>
      </c>
      <c r="CZ1" s="107" t="s">
        <v>787</v>
      </c>
      <c r="DA1" s="107" t="s">
        <v>787</v>
      </c>
      <c r="DB1" s="107" t="s">
        <v>787</v>
      </c>
      <c r="DC1" s="107" t="s">
        <v>787</v>
      </c>
      <c r="DD1" s="107" t="s">
        <v>787</v>
      </c>
      <c r="DE1" s="107" t="s">
        <v>787</v>
      </c>
      <c r="DF1" s="107" t="s">
        <v>787</v>
      </c>
      <c r="DG1" s="107" t="s">
        <v>787</v>
      </c>
      <c r="DH1" s="107" t="s">
        <v>787</v>
      </c>
      <c r="DI1" s="107" t="s">
        <v>787</v>
      </c>
      <c r="DJ1" s="107" t="s">
        <v>787</v>
      </c>
      <c r="DK1" s="107" t="s">
        <v>787</v>
      </c>
      <c r="DL1" s="107" t="s">
        <v>787</v>
      </c>
      <c r="DM1" s="107" t="s">
        <v>787</v>
      </c>
      <c r="DN1" s="107" t="s">
        <v>787</v>
      </c>
      <c r="DO1" s="107" t="s">
        <v>787</v>
      </c>
      <c r="DP1" s="107" t="s">
        <v>787</v>
      </c>
      <c r="DQ1" s="107" t="s">
        <v>787</v>
      </c>
      <c r="DR1" s="107" t="s">
        <v>787</v>
      </c>
      <c r="DS1" s="107" t="s">
        <v>787</v>
      </c>
      <c r="DT1" s="107" t="s">
        <v>787</v>
      </c>
      <c r="DU1" s="107" t="s">
        <v>787</v>
      </c>
      <c r="DV1" s="107" t="s">
        <v>787</v>
      </c>
      <c r="DW1" s="107" t="s">
        <v>787</v>
      </c>
      <c r="DX1" s="107" t="s">
        <v>787</v>
      </c>
      <c r="DY1" s="107" t="s">
        <v>787</v>
      </c>
      <c r="DZ1" s="107" t="s">
        <v>787</v>
      </c>
      <c r="EA1" s="107" t="s">
        <v>787</v>
      </c>
      <c r="EB1" s="107" t="s">
        <v>787</v>
      </c>
      <c r="EC1" s="107" t="s">
        <v>787</v>
      </c>
      <c r="ED1" s="107" t="s">
        <v>787</v>
      </c>
      <c r="EE1" s="107" t="s">
        <v>787</v>
      </c>
      <c r="EF1" s="107" t="s">
        <v>787</v>
      </c>
      <c r="EG1" s="107" t="s">
        <v>787</v>
      </c>
      <c r="EH1" s="107" t="s">
        <v>787</v>
      </c>
      <c r="EI1" s="107" t="s">
        <v>787</v>
      </c>
      <c r="EJ1" s="107" t="s">
        <v>787</v>
      </c>
      <c r="EK1" s="107" t="s">
        <v>787</v>
      </c>
      <c r="EL1" s="107" t="s">
        <v>787</v>
      </c>
      <c r="EM1" s="107" t="s">
        <v>787</v>
      </c>
      <c r="EN1" s="107" t="s">
        <v>787</v>
      </c>
      <c r="EO1" s="107" t="s">
        <v>787</v>
      </c>
      <c r="EP1" s="107" t="s">
        <v>787</v>
      </c>
      <c r="EQ1" s="107" t="s">
        <v>787</v>
      </c>
      <c r="ER1" s="107" t="s">
        <v>787</v>
      </c>
      <c r="ES1" s="107" t="s">
        <v>787</v>
      </c>
      <c r="ET1" s="107" t="s">
        <v>787</v>
      </c>
      <c r="EU1" s="107" t="s">
        <v>787</v>
      </c>
      <c r="EV1" s="107" t="s">
        <v>787</v>
      </c>
      <c r="EW1" s="107" t="s">
        <v>787</v>
      </c>
      <c r="EX1" s="107" t="s">
        <v>787</v>
      </c>
      <c r="EY1" s="107" t="s">
        <v>787</v>
      </c>
      <c r="EZ1" s="107" t="s">
        <v>787</v>
      </c>
      <c r="FA1" s="107" t="s">
        <v>787</v>
      </c>
      <c r="FB1" s="107" t="s">
        <v>787</v>
      </c>
      <c r="FC1" s="107" t="s">
        <v>787</v>
      </c>
      <c r="FD1" s="107" t="s">
        <v>787</v>
      </c>
      <c r="FE1" s="107" t="s">
        <v>787</v>
      </c>
      <c r="FF1" s="107" t="s">
        <v>787</v>
      </c>
      <c r="FG1" s="107" t="s">
        <v>787</v>
      </c>
      <c r="FH1" s="107" t="s">
        <v>787</v>
      </c>
      <c r="FI1" s="107" t="s">
        <v>787</v>
      </c>
      <c r="FJ1" s="107" t="s">
        <v>787</v>
      </c>
      <c r="FK1" s="107" t="s">
        <v>787</v>
      </c>
      <c r="FL1" s="107" t="s">
        <v>787</v>
      </c>
      <c r="FM1" s="107" t="s">
        <v>787</v>
      </c>
      <c r="FN1" s="107" t="s">
        <v>787</v>
      </c>
      <c r="FO1" s="107" t="s">
        <v>787</v>
      </c>
      <c r="FP1" s="107" t="s">
        <v>787</v>
      </c>
      <c r="FQ1" s="107" t="s">
        <v>787</v>
      </c>
      <c r="FR1" s="107" t="s">
        <v>787</v>
      </c>
      <c r="FS1" s="107" t="s">
        <v>787</v>
      </c>
      <c r="FT1" s="107" t="s">
        <v>787</v>
      </c>
      <c r="FU1" s="107" t="s">
        <v>787</v>
      </c>
      <c r="FV1" s="107" t="s">
        <v>787</v>
      </c>
      <c r="FW1" s="107" t="s">
        <v>787</v>
      </c>
      <c r="FX1" s="107" t="s">
        <v>787</v>
      </c>
      <c r="FY1" s="107" t="s">
        <v>787</v>
      </c>
      <c r="FZ1" s="107" t="s">
        <v>787</v>
      </c>
      <c r="GA1" s="107" t="s">
        <v>787</v>
      </c>
      <c r="GB1" s="107" t="s">
        <v>787</v>
      </c>
      <c r="GC1" s="107" t="s">
        <v>787</v>
      </c>
      <c r="GD1" s="107" t="s">
        <v>787</v>
      </c>
      <c r="GE1" s="107" t="s">
        <v>787</v>
      </c>
      <c r="GF1" s="107" t="s">
        <v>787</v>
      </c>
      <c r="GG1" s="107" t="s">
        <v>787</v>
      </c>
      <c r="GH1" s="107" t="s">
        <v>787</v>
      </c>
      <c r="GI1" s="107" t="s">
        <v>787</v>
      </c>
      <c r="GJ1" s="107" t="s">
        <v>787</v>
      </c>
      <c r="GK1" s="107" t="s">
        <v>787</v>
      </c>
      <c r="GL1" s="107" t="s">
        <v>787</v>
      </c>
      <c r="GM1" s="107" t="s">
        <v>787</v>
      </c>
      <c r="GN1" s="107" t="s">
        <v>787</v>
      </c>
      <c r="GO1" s="205"/>
    </row>
    <row r="2" spans="1:197" s="206" customFormat="1" ht="45.75" customHeight="1">
      <c r="A2" s="457"/>
      <c r="B2" s="207" t="s">
        <v>788</v>
      </c>
      <c r="C2" s="207" t="s">
        <v>789</v>
      </c>
      <c r="D2" s="207" t="s">
        <v>790</v>
      </c>
      <c r="E2" s="207" t="s">
        <v>791</v>
      </c>
      <c r="F2" s="207" t="s">
        <v>792</v>
      </c>
      <c r="G2" s="207" t="s">
        <v>793</v>
      </c>
      <c r="H2" s="207" t="s">
        <v>794</v>
      </c>
      <c r="I2" s="207" t="s">
        <v>795</v>
      </c>
      <c r="J2" s="107" t="s">
        <v>796</v>
      </c>
      <c r="K2" s="207" t="s">
        <v>797</v>
      </c>
      <c r="L2" s="207" t="s">
        <v>798</v>
      </c>
      <c r="M2" s="207" t="s">
        <v>799</v>
      </c>
      <c r="N2" s="207" t="s">
        <v>329</v>
      </c>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c r="EO2" s="207"/>
      <c r="EP2" s="207"/>
      <c r="EQ2" s="207"/>
      <c r="ER2" s="207"/>
      <c r="ES2" s="207"/>
      <c r="ET2" s="207"/>
      <c r="EU2" s="207"/>
      <c r="EV2" s="207"/>
      <c r="EW2" s="207"/>
      <c r="EX2" s="207"/>
      <c r="EY2" s="207"/>
      <c r="EZ2" s="207"/>
      <c r="FA2" s="207"/>
      <c r="FB2" s="207"/>
      <c r="FC2" s="207"/>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5"/>
    </row>
    <row r="3" spans="1:14" ht="14.25">
      <c r="A3" s="208" t="s">
        <v>800</v>
      </c>
      <c r="B3" s="137" t="s">
        <v>8</v>
      </c>
      <c r="C3" s="137">
        <v>3264563</v>
      </c>
      <c r="D3" s="137">
        <v>224770129</v>
      </c>
      <c r="E3" s="137">
        <v>141364</v>
      </c>
      <c r="F3" s="137">
        <v>249439</v>
      </c>
      <c r="G3" s="137">
        <v>9997868</v>
      </c>
      <c r="H3" s="137">
        <v>73657169</v>
      </c>
      <c r="I3" s="137">
        <v>33510</v>
      </c>
      <c r="J3" s="137" t="s">
        <v>8</v>
      </c>
      <c r="K3" s="137">
        <f>SUM(K4:K13)</f>
        <v>26939525</v>
      </c>
      <c r="L3" s="137">
        <f>SUM(L4:L13)</f>
        <v>1255060</v>
      </c>
      <c r="N3" s="137">
        <f aca="true" t="shared" si="0" ref="N3:N46">SUM(B3:M3)</f>
        <v>340308627</v>
      </c>
    </row>
    <row r="4" spans="1:14" ht="14.25">
      <c r="A4" s="208" t="s">
        <v>801</v>
      </c>
      <c r="B4" s="137" t="s">
        <v>8</v>
      </c>
      <c r="C4" s="137" t="s">
        <v>8</v>
      </c>
      <c r="D4" s="137">
        <v>1256795</v>
      </c>
      <c r="E4" s="137" t="s">
        <v>8</v>
      </c>
      <c r="F4" s="137" t="s">
        <v>8</v>
      </c>
      <c r="G4" s="137" t="s">
        <v>8</v>
      </c>
      <c r="H4" s="137" t="s">
        <v>8</v>
      </c>
      <c r="I4" s="137" t="s">
        <v>8</v>
      </c>
      <c r="J4" s="137" t="s">
        <v>8</v>
      </c>
      <c r="N4" s="137">
        <f t="shared" si="0"/>
        <v>1256795</v>
      </c>
    </row>
    <row r="5" spans="1:14" ht="14.25">
      <c r="A5" s="208" t="s">
        <v>802</v>
      </c>
      <c r="B5" s="137" t="s">
        <v>8</v>
      </c>
      <c r="C5" s="137" t="s">
        <v>8</v>
      </c>
      <c r="D5" s="137">
        <v>121878272</v>
      </c>
      <c r="E5" s="137" t="s">
        <v>8</v>
      </c>
      <c r="F5" s="137" t="s">
        <v>8</v>
      </c>
      <c r="G5" s="137" t="s">
        <v>8</v>
      </c>
      <c r="H5" s="137" t="s">
        <v>8</v>
      </c>
      <c r="I5" s="137" t="s">
        <v>8</v>
      </c>
      <c r="J5" s="137" t="s">
        <v>8</v>
      </c>
      <c r="N5" s="137">
        <f t="shared" si="0"/>
        <v>121878272</v>
      </c>
    </row>
    <row r="6" spans="1:14" ht="14.25">
      <c r="A6" s="208" t="s">
        <v>803</v>
      </c>
      <c r="B6" s="137" t="s">
        <v>8</v>
      </c>
      <c r="C6" s="137">
        <v>2405884</v>
      </c>
      <c r="D6" s="137">
        <v>37374570</v>
      </c>
      <c r="E6" s="137" t="s">
        <v>8</v>
      </c>
      <c r="F6" s="137" t="s">
        <v>8</v>
      </c>
      <c r="G6" s="137">
        <v>6999084</v>
      </c>
      <c r="H6" s="137">
        <v>54665208</v>
      </c>
      <c r="I6" s="137" t="s">
        <v>8</v>
      </c>
      <c r="J6" s="137" t="s">
        <v>8</v>
      </c>
      <c r="N6" s="137">
        <f t="shared" si="0"/>
        <v>101444746</v>
      </c>
    </row>
    <row r="7" spans="1:14" ht="14.25">
      <c r="A7" s="208" t="s">
        <v>804</v>
      </c>
      <c r="B7" s="137" t="s">
        <v>8</v>
      </c>
      <c r="C7" s="137" t="s">
        <v>8</v>
      </c>
      <c r="D7" s="137">
        <v>5523943</v>
      </c>
      <c r="E7" s="137" t="s">
        <v>8</v>
      </c>
      <c r="F7" s="137" t="s">
        <v>8</v>
      </c>
      <c r="G7" s="137" t="s">
        <v>8</v>
      </c>
      <c r="H7" s="137" t="s">
        <v>8</v>
      </c>
      <c r="I7" s="137" t="s">
        <v>8</v>
      </c>
      <c r="J7" s="137" t="s">
        <v>8</v>
      </c>
      <c r="N7" s="137">
        <f t="shared" si="0"/>
        <v>5523943</v>
      </c>
    </row>
    <row r="8" spans="1:14" ht="14.25">
      <c r="A8" s="208" t="s">
        <v>805</v>
      </c>
      <c r="B8" s="137" t="s">
        <v>8</v>
      </c>
      <c r="C8" s="137">
        <v>271876</v>
      </c>
      <c r="D8" s="137">
        <v>32232688</v>
      </c>
      <c r="E8" s="137" t="s">
        <v>8</v>
      </c>
      <c r="F8" s="137" t="s">
        <v>8</v>
      </c>
      <c r="G8" s="137">
        <v>1111201</v>
      </c>
      <c r="H8" s="137">
        <v>6973891</v>
      </c>
      <c r="I8" s="137" t="s">
        <v>8</v>
      </c>
      <c r="J8" s="137" t="s">
        <v>8</v>
      </c>
      <c r="N8" s="137">
        <f t="shared" si="0"/>
        <v>40589656</v>
      </c>
    </row>
    <row r="9" spans="1:14" ht="14.25">
      <c r="A9" s="208" t="s">
        <v>806</v>
      </c>
      <c r="B9" s="137" t="s">
        <v>8</v>
      </c>
      <c r="C9" s="137">
        <v>16000</v>
      </c>
      <c r="D9" s="137">
        <v>3585156</v>
      </c>
      <c r="E9" s="137" t="s">
        <v>8</v>
      </c>
      <c r="F9" s="137" t="s">
        <v>8</v>
      </c>
      <c r="G9" s="137">
        <v>176785</v>
      </c>
      <c r="H9" s="137">
        <v>920596</v>
      </c>
      <c r="I9" s="137" t="s">
        <v>8</v>
      </c>
      <c r="J9" s="137" t="s">
        <v>8</v>
      </c>
      <c r="L9" s="137">
        <v>1255060</v>
      </c>
      <c r="N9" s="137">
        <f t="shared" si="0"/>
        <v>5953597</v>
      </c>
    </row>
    <row r="10" spans="1:14" ht="14.25">
      <c r="A10" s="208" t="s">
        <v>807</v>
      </c>
      <c r="B10" s="137" t="s">
        <v>8</v>
      </c>
      <c r="C10" s="137">
        <v>119245</v>
      </c>
      <c r="D10" s="137">
        <v>3977479</v>
      </c>
      <c r="E10" s="137">
        <v>141364</v>
      </c>
      <c r="F10" s="137">
        <v>249439</v>
      </c>
      <c r="G10" s="137">
        <v>337784</v>
      </c>
      <c r="H10" s="137">
        <v>1060203</v>
      </c>
      <c r="I10" s="137">
        <v>33510</v>
      </c>
      <c r="J10" s="137" t="s">
        <v>8</v>
      </c>
      <c r="N10" s="137">
        <f t="shared" si="0"/>
        <v>5919024</v>
      </c>
    </row>
    <row r="11" spans="1:14" ht="14.25">
      <c r="A11" s="117" t="s">
        <v>808</v>
      </c>
      <c r="K11" s="137">
        <v>16002796</v>
      </c>
      <c r="N11" s="137">
        <f t="shared" si="0"/>
        <v>16002796</v>
      </c>
    </row>
    <row r="12" spans="1:14" ht="14.25">
      <c r="A12" s="208" t="s">
        <v>809</v>
      </c>
      <c r="B12" s="137" t="s">
        <v>8</v>
      </c>
      <c r="C12" s="137">
        <v>103183</v>
      </c>
      <c r="D12" s="137">
        <v>2337236</v>
      </c>
      <c r="E12" s="137" t="s">
        <v>8</v>
      </c>
      <c r="F12" s="137" t="s">
        <v>8</v>
      </c>
      <c r="G12" s="137">
        <v>431491</v>
      </c>
      <c r="H12" s="137">
        <v>3244425</v>
      </c>
      <c r="I12" s="137" t="s">
        <v>8</v>
      </c>
      <c r="J12" s="137" t="s">
        <v>8</v>
      </c>
      <c r="K12" s="137">
        <v>10936729</v>
      </c>
      <c r="N12" s="137">
        <f t="shared" si="0"/>
        <v>17053064</v>
      </c>
    </row>
    <row r="13" spans="1:14" ht="14.25">
      <c r="A13" s="208" t="s">
        <v>810</v>
      </c>
      <c r="B13" s="137" t="s">
        <v>8</v>
      </c>
      <c r="C13" s="137">
        <v>348375</v>
      </c>
      <c r="D13" s="137">
        <v>16603990</v>
      </c>
      <c r="E13" s="137" t="s">
        <v>8</v>
      </c>
      <c r="F13" s="137" t="s">
        <v>8</v>
      </c>
      <c r="G13" s="137">
        <v>941523</v>
      </c>
      <c r="H13" s="137">
        <v>6792846</v>
      </c>
      <c r="I13" s="137" t="s">
        <v>8</v>
      </c>
      <c r="J13" s="137" t="s">
        <v>8</v>
      </c>
      <c r="N13" s="137">
        <f t="shared" si="0"/>
        <v>24686734</v>
      </c>
    </row>
    <row r="14" spans="1:14" ht="14.25">
      <c r="A14" s="208" t="s">
        <v>811</v>
      </c>
      <c r="B14" s="137" t="s">
        <v>8</v>
      </c>
      <c r="C14" s="137">
        <v>9719451</v>
      </c>
      <c r="D14" s="137">
        <v>15051699</v>
      </c>
      <c r="E14" s="137">
        <v>904059</v>
      </c>
      <c r="F14" s="137">
        <v>3630144</v>
      </c>
      <c r="G14" s="137">
        <v>57219611</v>
      </c>
      <c r="H14" s="137">
        <v>109037035</v>
      </c>
      <c r="I14" s="137">
        <v>5508105</v>
      </c>
      <c r="J14" s="137">
        <v>22308</v>
      </c>
      <c r="N14" s="137">
        <f t="shared" si="0"/>
        <v>201092412</v>
      </c>
    </row>
    <row r="15" spans="1:14" ht="14.25">
      <c r="A15" s="208" t="s">
        <v>812</v>
      </c>
      <c r="B15" s="137" t="s">
        <v>8</v>
      </c>
      <c r="C15" s="137" t="s">
        <v>8</v>
      </c>
      <c r="D15" s="137">
        <v>84145</v>
      </c>
      <c r="E15" s="137" t="s">
        <v>8</v>
      </c>
      <c r="F15" s="137" t="s">
        <v>8</v>
      </c>
      <c r="G15" s="137" t="s">
        <v>8</v>
      </c>
      <c r="H15" s="137" t="s">
        <v>8</v>
      </c>
      <c r="I15" s="137" t="s">
        <v>8</v>
      </c>
      <c r="J15" s="137" t="s">
        <v>8</v>
      </c>
      <c r="N15" s="137">
        <f t="shared" si="0"/>
        <v>84145</v>
      </c>
    </row>
    <row r="16" spans="1:14" ht="14.25">
      <c r="A16" s="208" t="s">
        <v>813</v>
      </c>
      <c r="B16" s="137" t="s">
        <v>8</v>
      </c>
      <c r="C16" s="137" t="s">
        <v>8</v>
      </c>
      <c r="D16" s="137" t="s">
        <v>8</v>
      </c>
      <c r="E16" s="137" t="s">
        <v>8</v>
      </c>
      <c r="F16" s="137" t="s">
        <v>8</v>
      </c>
      <c r="G16" s="137">
        <v>349935</v>
      </c>
      <c r="H16" s="137">
        <v>5783212</v>
      </c>
      <c r="I16" s="137">
        <v>1307</v>
      </c>
      <c r="J16" s="137" t="s">
        <v>8</v>
      </c>
      <c r="N16" s="137">
        <f t="shared" si="0"/>
        <v>6134454</v>
      </c>
    </row>
    <row r="17" spans="1:14" ht="14.25">
      <c r="A17" s="208" t="s">
        <v>814</v>
      </c>
      <c r="B17" s="137" t="s">
        <v>8</v>
      </c>
      <c r="C17" s="137">
        <v>122577</v>
      </c>
      <c r="D17" s="137">
        <v>689103</v>
      </c>
      <c r="E17" s="137">
        <v>19869</v>
      </c>
      <c r="F17" s="137">
        <v>143923</v>
      </c>
      <c r="G17" s="137">
        <v>352775</v>
      </c>
      <c r="H17" s="137">
        <v>2176760</v>
      </c>
      <c r="I17" s="137">
        <v>206482</v>
      </c>
      <c r="J17" s="137" t="s">
        <v>8</v>
      </c>
      <c r="N17" s="137">
        <f t="shared" si="0"/>
        <v>3711489</v>
      </c>
    </row>
    <row r="18" spans="1:14" ht="14.25">
      <c r="A18" s="208" t="s">
        <v>815</v>
      </c>
      <c r="B18" s="137" t="s">
        <v>8</v>
      </c>
      <c r="C18" s="137" t="s">
        <v>8</v>
      </c>
      <c r="D18" s="137">
        <v>735845</v>
      </c>
      <c r="E18" s="137" t="s">
        <v>8</v>
      </c>
      <c r="F18" s="137" t="s">
        <v>8</v>
      </c>
      <c r="G18" s="137">
        <v>156660</v>
      </c>
      <c r="H18" s="137">
        <v>112898</v>
      </c>
      <c r="I18" s="137" t="s">
        <v>8</v>
      </c>
      <c r="J18" s="137" t="s">
        <v>8</v>
      </c>
      <c r="N18" s="137">
        <f t="shared" si="0"/>
        <v>1005403</v>
      </c>
    </row>
    <row r="19" spans="1:14" ht="14.25">
      <c r="A19" s="208" t="s">
        <v>816</v>
      </c>
      <c r="B19" s="137" t="s">
        <v>8</v>
      </c>
      <c r="C19" s="137" t="s">
        <v>8</v>
      </c>
      <c r="D19" s="137">
        <v>205206</v>
      </c>
      <c r="E19" s="137" t="s">
        <v>8</v>
      </c>
      <c r="F19" s="137" t="s">
        <v>8</v>
      </c>
      <c r="G19" s="137">
        <v>343718</v>
      </c>
      <c r="H19" s="137">
        <v>673070</v>
      </c>
      <c r="I19" s="137">
        <v>267049</v>
      </c>
      <c r="J19" s="137" t="s">
        <v>8</v>
      </c>
      <c r="N19" s="137">
        <f t="shared" si="0"/>
        <v>1489043</v>
      </c>
    </row>
    <row r="20" spans="1:14" ht="14.25">
      <c r="A20" s="208" t="s">
        <v>817</v>
      </c>
      <c r="B20" s="137" t="s">
        <v>8</v>
      </c>
      <c r="C20" s="137">
        <v>247660</v>
      </c>
      <c r="D20" s="137">
        <v>390641</v>
      </c>
      <c r="E20" s="137" t="s">
        <v>8</v>
      </c>
      <c r="F20" s="137" t="s">
        <v>8</v>
      </c>
      <c r="G20" s="137">
        <v>290719</v>
      </c>
      <c r="H20" s="137">
        <v>103005</v>
      </c>
      <c r="I20" s="137" t="s">
        <v>8</v>
      </c>
      <c r="J20" s="137" t="s">
        <v>8</v>
      </c>
      <c r="N20" s="137">
        <f t="shared" si="0"/>
        <v>1032025</v>
      </c>
    </row>
    <row r="21" spans="1:14" ht="14.25">
      <c r="A21" s="208" t="s">
        <v>818</v>
      </c>
      <c r="B21" s="137" t="s">
        <v>8</v>
      </c>
      <c r="C21" s="137">
        <v>41621</v>
      </c>
      <c r="D21" s="137">
        <v>70061</v>
      </c>
      <c r="E21" s="137" t="s">
        <v>8</v>
      </c>
      <c r="F21" s="137">
        <v>4097</v>
      </c>
      <c r="G21" s="137" t="s">
        <v>8</v>
      </c>
      <c r="H21" s="137">
        <v>226153</v>
      </c>
      <c r="I21" s="137">
        <v>25632</v>
      </c>
      <c r="J21" s="137" t="s">
        <v>8</v>
      </c>
      <c r="N21" s="137">
        <f t="shared" si="0"/>
        <v>367564</v>
      </c>
    </row>
    <row r="22" spans="1:14" ht="14.25">
      <c r="A22" s="208" t="s">
        <v>819</v>
      </c>
      <c r="B22" s="137" t="s">
        <v>8</v>
      </c>
      <c r="C22" s="137">
        <v>8148</v>
      </c>
      <c r="D22" s="137">
        <v>9554819</v>
      </c>
      <c r="E22" s="137" t="s">
        <v>8</v>
      </c>
      <c r="F22" s="137" t="s">
        <v>8</v>
      </c>
      <c r="G22" s="137">
        <v>10876951</v>
      </c>
      <c r="H22" s="137">
        <v>2736669</v>
      </c>
      <c r="I22" s="137" t="s">
        <v>8</v>
      </c>
      <c r="J22" s="137" t="s">
        <v>8</v>
      </c>
      <c r="N22" s="137">
        <f t="shared" si="0"/>
        <v>23176587</v>
      </c>
    </row>
    <row r="23" spans="1:14" ht="14.25">
      <c r="A23" s="208" t="s">
        <v>820</v>
      </c>
      <c r="B23" s="137" t="s">
        <v>8</v>
      </c>
      <c r="C23" s="137">
        <v>1653677</v>
      </c>
      <c r="D23" s="137" t="s">
        <v>8</v>
      </c>
      <c r="E23" s="137">
        <v>59460</v>
      </c>
      <c r="F23" s="137">
        <v>237660</v>
      </c>
      <c r="G23" s="137">
        <v>3809141</v>
      </c>
      <c r="H23" s="137">
        <v>5893945</v>
      </c>
      <c r="I23" s="137">
        <v>359443</v>
      </c>
      <c r="J23" s="137" t="s">
        <v>8</v>
      </c>
      <c r="N23" s="137">
        <f t="shared" si="0"/>
        <v>12013326</v>
      </c>
    </row>
    <row r="24" spans="1:14" ht="14.25">
      <c r="A24" s="208" t="s">
        <v>821</v>
      </c>
      <c r="B24" s="137" t="s">
        <v>8</v>
      </c>
      <c r="C24" s="137">
        <v>6043222</v>
      </c>
      <c r="D24" s="137" t="s">
        <v>8</v>
      </c>
      <c r="E24" s="137" t="s">
        <v>8</v>
      </c>
      <c r="F24" s="137">
        <v>1327055</v>
      </c>
      <c r="G24" s="137">
        <v>38003384</v>
      </c>
      <c r="H24" s="137">
        <v>61968816</v>
      </c>
      <c r="I24" s="137">
        <v>1166828</v>
      </c>
      <c r="J24" s="137" t="s">
        <v>8</v>
      </c>
      <c r="N24" s="137">
        <f t="shared" si="0"/>
        <v>108509305</v>
      </c>
    </row>
    <row r="25" spans="1:14" ht="14.25">
      <c r="A25" s="208" t="s">
        <v>822</v>
      </c>
      <c r="B25" s="137" t="s">
        <v>8</v>
      </c>
      <c r="C25" s="137" t="s">
        <v>8</v>
      </c>
      <c r="D25" s="137" t="s">
        <v>8</v>
      </c>
      <c r="E25" s="137" t="s">
        <v>8</v>
      </c>
      <c r="F25" s="137" t="s">
        <v>8</v>
      </c>
      <c r="G25" s="137" t="s">
        <v>8</v>
      </c>
      <c r="H25" s="137" t="s">
        <v>8</v>
      </c>
      <c r="I25" s="137">
        <v>6000</v>
      </c>
      <c r="J25" s="137" t="s">
        <v>8</v>
      </c>
      <c r="N25" s="137">
        <f t="shared" si="0"/>
        <v>6000</v>
      </c>
    </row>
    <row r="26" spans="1:14" ht="14.25">
      <c r="A26" s="208" t="s">
        <v>823</v>
      </c>
      <c r="B26" s="137" t="s">
        <v>8</v>
      </c>
      <c r="C26" s="137">
        <v>37673</v>
      </c>
      <c r="D26" s="137">
        <v>821900</v>
      </c>
      <c r="E26" s="137">
        <v>29208</v>
      </c>
      <c r="F26" s="137">
        <v>9660</v>
      </c>
      <c r="G26" s="137">
        <v>84496</v>
      </c>
      <c r="H26" s="137">
        <v>2207731</v>
      </c>
      <c r="I26" s="137">
        <v>81288</v>
      </c>
      <c r="J26" s="137" t="s">
        <v>8</v>
      </c>
      <c r="N26" s="137">
        <f t="shared" si="0"/>
        <v>3271956</v>
      </c>
    </row>
    <row r="27" spans="1:14" ht="14.25">
      <c r="A27" s="208" t="s">
        <v>824</v>
      </c>
      <c r="B27" s="137" t="s">
        <v>8</v>
      </c>
      <c r="C27" s="137">
        <v>1005171</v>
      </c>
      <c r="D27" s="137">
        <v>769621</v>
      </c>
      <c r="E27" s="137">
        <v>769800</v>
      </c>
      <c r="F27" s="137">
        <v>1772921</v>
      </c>
      <c r="G27" s="137">
        <v>1998603</v>
      </c>
      <c r="H27" s="137">
        <v>19280013</v>
      </c>
      <c r="I27" s="137">
        <v>3091244</v>
      </c>
      <c r="J27" s="137">
        <v>22308</v>
      </c>
      <c r="N27" s="137">
        <f t="shared" si="0"/>
        <v>28709681</v>
      </c>
    </row>
    <row r="28" spans="1:14" ht="14.25">
      <c r="A28" s="208" t="s">
        <v>825</v>
      </c>
      <c r="B28" s="137" t="s">
        <v>8</v>
      </c>
      <c r="C28" s="137">
        <v>317000</v>
      </c>
      <c r="D28" s="137">
        <v>54805</v>
      </c>
      <c r="E28" s="137" t="s">
        <v>8</v>
      </c>
      <c r="F28" s="137" t="s">
        <v>8</v>
      </c>
      <c r="G28" s="137">
        <v>36750</v>
      </c>
      <c r="H28" s="137">
        <v>4408818</v>
      </c>
      <c r="I28" s="137" t="s">
        <v>8</v>
      </c>
      <c r="J28" s="137" t="s">
        <v>8</v>
      </c>
      <c r="N28" s="137">
        <f t="shared" si="0"/>
        <v>4817373</v>
      </c>
    </row>
    <row r="29" spans="1:14" ht="14.25">
      <c r="A29" s="208" t="s">
        <v>826</v>
      </c>
      <c r="B29" s="137" t="s">
        <v>8</v>
      </c>
      <c r="C29" s="137">
        <v>149461</v>
      </c>
      <c r="D29" s="137">
        <v>621523</v>
      </c>
      <c r="E29" s="137" t="s">
        <v>8</v>
      </c>
      <c r="F29" s="137">
        <v>950</v>
      </c>
      <c r="G29" s="137">
        <v>21279</v>
      </c>
      <c r="H29" s="137">
        <v>1299259</v>
      </c>
      <c r="I29" s="137" t="s">
        <v>8</v>
      </c>
      <c r="J29" s="137" t="s">
        <v>8</v>
      </c>
      <c r="N29" s="137">
        <f t="shared" si="0"/>
        <v>2092472</v>
      </c>
    </row>
    <row r="30" spans="1:14" ht="14.25">
      <c r="A30" s="208" t="s">
        <v>827</v>
      </c>
      <c r="B30" s="137" t="s">
        <v>8</v>
      </c>
      <c r="C30" s="137" t="s">
        <v>8</v>
      </c>
      <c r="D30" s="137">
        <v>134514</v>
      </c>
      <c r="E30" s="137" t="s">
        <v>8</v>
      </c>
      <c r="F30" s="137" t="s">
        <v>8</v>
      </c>
      <c r="G30" s="137">
        <v>162932</v>
      </c>
      <c r="H30" s="137">
        <v>1262608</v>
      </c>
      <c r="I30" s="137" t="s">
        <v>8</v>
      </c>
      <c r="J30" s="137" t="s">
        <v>8</v>
      </c>
      <c r="N30" s="137">
        <f t="shared" si="0"/>
        <v>1560054</v>
      </c>
    </row>
    <row r="31" spans="1:14" ht="14.25">
      <c r="A31" s="208" t="s">
        <v>828</v>
      </c>
      <c r="B31" s="137" t="s">
        <v>8</v>
      </c>
      <c r="C31" s="137">
        <v>93241</v>
      </c>
      <c r="D31" s="137">
        <v>93765</v>
      </c>
      <c r="E31" s="137">
        <v>25722</v>
      </c>
      <c r="F31" s="137">
        <v>133878</v>
      </c>
      <c r="G31" s="137">
        <v>682554</v>
      </c>
      <c r="H31" s="137">
        <v>904078</v>
      </c>
      <c r="I31" s="137">
        <v>224642</v>
      </c>
      <c r="J31" s="137" t="s">
        <v>8</v>
      </c>
      <c r="N31" s="137">
        <f t="shared" si="0"/>
        <v>2157880</v>
      </c>
    </row>
    <row r="32" spans="1:14" ht="14.25">
      <c r="A32" s="208" t="s">
        <v>829</v>
      </c>
      <c r="B32" s="137" t="s">
        <v>8</v>
      </c>
      <c r="C32" s="137" t="s">
        <v>8</v>
      </c>
      <c r="D32" s="137" t="s">
        <v>8</v>
      </c>
      <c r="E32" s="137" t="s">
        <v>8</v>
      </c>
      <c r="F32" s="137" t="s">
        <v>8</v>
      </c>
      <c r="G32" s="137">
        <v>49714</v>
      </c>
      <c r="H32" s="137" t="s">
        <v>8</v>
      </c>
      <c r="I32" s="137">
        <v>78190</v>
      </c>
      <c r="J32" s="137" t="s">
        <v>8</v>
      </c>
      <c r="N32" s="137">
        <f t="shared" si="0"/>
        <v>127904</v>
      </c>
    </row>
    <row r="33" spans="1:14" ht="14.25">
      <c r="A33" s="208" t="s">
        <v>830</v>
      </c>
      <c r="B33" s="137" t="s">
        <v>8</v>
      </c>
      <c r="C33" s="137" t="s">
        <v>8</v>
      </c>
      <c r="D33" s="137">
        <v>825751</v>
      </c>
      <c r="E33" s="137" t="s">
        <v>8</v>
      </c>
      <c r="F33" s="137" t="s">
        <v>8</v>
      </c>
      <c r="G33" s="137" t="s">
        <v>8</v>
      </c>
      <c r="H33" s="137" t="s">
        <v>8</v>
      </c>
      <c r="I33" s="137" t="s">
        <v>8</v>
      </c>
      <c r="J33" s="137" t="s">
        <v>8</v>
      </c>
      <c r="N33" s="137">
        <f t="shared" si="0"/>
        <v>825751</v>
      </c>
    </row>
    <row r="34" spans="1:14" ht="14.25">
      <c r="A34" s="208" t="s">
        <v>831</v>
      </c>
      <c r="B34" s="137" t="s">
        <v>8</v>
      </c>
      <c r="C34" s="137" t="s">
        <v>8</v>
      </c>
      <c r="D34" s="137">
        <v>417675</v>
      </c>
      <c r="E34" s="137" t="s">
        <v>8</v>
      </c>
      <c r="F34" s="137" t="s">
        <v>8</v>
      </c>
      <c r="G34" s="137">
        <v>47770951</v>
      </c>
      <c r="H34" s="137">
        <v>15665500</v>
      </c>
      <c r="I34" s="137">
        <v>222680</v>
      </c>
      <c r="J34" s="137" t="s">
        <v>8</v>
      </c>
      <c r="N34" s="137">
        <f t="shared" si="0"/>
        <v>64076806</v>
      </c>
    </row>
    <row r="35" spans="1:14" ht="14.25">
      <c r="A35" s="208" t="s">
        <v>832</v>
      </c>
      <c r="B35" s="137" t="s">
        <v>8</v>
      </c>
      <c r="C35" s="137" t="s">
        <v>8</v>
      </c>
      <c r="D35" s="137" t="s">
        <v>8</v>
      </c>
      <c r="E35" s="137" t="s">
        <v>8</v>
      </c>
      <c r="F35" s="137" t="s">
        <v>8</v>
      </c>
      <c r="G35" s="137">
        <v>45963322</v>
      </c>
      <c r="H35" s="137">
        <v>4948000</v>
      </c>
      <c r="I35" s="137" t="s">
        <v>8</v>
      </c>
      <c r="J35" s="137" t="s">
        <v>8</v>
      </c>
      <c r="N35" s="137">
        <f t="shared" si="0"/>
        <v>50911322</v>
      </c>
    </row>
    <row r="36" spans="1:14" ht="14.25">
      <c r="A36" s="208" t="s">
        <v>833</v>
      </c>
      <c r="B36" s="137" t="s">
        <v>8</v>
      </c>
      <c r="C36" s="137" t="s">
        <v>8</v>
      </c>
      <c r="D36" s="137" t="s">
        <v>8</v>
      </c>
      <c r="E36" s="137" t="s">
        <v>8</v>
      </c>
      <c r="F36" s="137" t="s">
        <v>8</v>
      </c>
      <c r="G36" s="137" t="s">
        <v>8</v>
      </c>
      <c r="H36" s="137">
        <v>60394</v>
      </c>
      <c r="I36" s="137" t="s">
        <v>8</v>
      </c>
      <c r="J36" s="137" t="s">
        <v>8</v>
      </c>
      <c r="N36" s="137">
        <f t="shared" si="0"/>
        <v>60394</v>
      </c>
    </row>
    <row r="37" spans="1:14" ht="14.25">
      <c r="A37" s="208" t="s">
        <v>834</v>
      </c>
      <c r="B37" s="137" t="s">
        <v>8</v>
      </c>
      <c r="C37" s="137" t="s">
        <v>8</v>
      </c>
      <c r="D37" s="137">
        <v>81000</v>
      </c>
      <c r="E37" s="137" t="s">
        <v>8</v>
      </c>
      <c r="F37" s="137" t="s">
        <v>8</v>
      </c>
      <c r="G37" s="137" t="s">
        <v>8</v>
      </c>
      <c r="H37" s="137" t="s">
        <v>8</v>
      </c>
      <c r="I37" s="137" t="s">
        <v>8</v>
      </c>
      <c r="J37" s="137" t="s">
        <v>8</v>
      </c>
      <c r="N37" s="137">
        <f t="shared" si="0"/>
        <v>81000</v>
      </c>
    </row>
    <row r="38" spans="1:14" ht="14.25">
      <c r="A38" s="208" t="s">
        <v>835</v>
      </c>
      <c r="B38" s="137" t="s">
        <v>8</v>
      </c>
      <c r="C38" s="137" t="s">
        <v>8</v>
      </c>
      <c r="D38" s="137">
        <v>143854</v>
      </c>
      <c r="E38" s="137" t="s">
        <v>8</v>
      </c>
      <c r="F38" s="137" t="s">
        <v>8</v>
      </c>
      <c r="G38" s="137">
        <v>957183</v>
      </c>
      <c r="H38" s="137" t="s">
        <v>8</v>
      </c>
      <c r="I38" s="137" t="s">
        <v>8</v>
      </c>
      <c r="J38" s="137" t="s">
        <v>8</v>
      </c>
      <c r="N38" s="137">
        <f t="shared" si="0"/>
        <v>1101037</v>
      </c>
    </row>
    <row r="39" spans="1:14" ht="14.25">
      <c r="A39" s="208" t="s">
        <v>836</v>
      </c>
      <c r="B39" s="137" t="s">
        <v>8</v>
      </c>
      <c r="C39" s="137" t="s">
        <v>8</v>
      </c>
      <c r="D39" s="137">
        <v>72843</v>
      </c>
      <c r="E39" s="137" t="s">
        <v>8</v>
      </c>
      <c r="F39" s="137" t="s">
        <v>8</v>
      </c>
      <c r="G39" s="137">
        <v>528498</v>
      </c>
      <c r="H39" s="137" t="s">
        <v>8</v>
      </c>
      <c r="I39" s="137" t="s">
        <v>8</v>
      </c>
      <c r="J39" s="137" t="s">
        <v>8</v>
      </c>
      <c r="N39" s="137">
        <f t="shared" si="0"/>
        <v>601341</v>
      </c>
    </row>
    <row r="40" spans="1:14" ht="14.25">
      <c r="A40" s="208" t="s">
        <v>837</v>
      </c>
      <c r="B40" s="137" t="s">
        <v>8</v>
      </c>
      <c r="C40" s="137" t="s">
        <v>8</v>
      </c>
      <c r="D40" s="137">
        <v>119978</v>
      </c>
      <c r="E40" s="137" t="s">
        <v>8</v>
      </c>
      <c r="F40" s="137" t="s">
        <v>8</v>
      </c>
      <c r="G40" s="137">
        <v>321948</v>
      </c>
      <c r="H40" s="137">
        <v>10657106</v>
      </c>
      <c r="I40" s="137">
        <v>222680</v>
      </c>
      <c r="J40" s="137" t="s">
        <v>8</v>
      </c>
      <c r="N40" s="137">
        <f t="shared" si="0"/>
        <v>11321712</v>
      </c>
    </row>
    <row r="41" spans="1:14" ht="14.25">
      <c r="A41" s="208" t="s">
        <v>838</v>
      </c>
      <c r="B41" s="137">
        <v>2837580151</v>
      </c>
      <c r="C41" s="137">
        <v>1308723333</v>
      </c>
      <c r="D41" s="137">
        <v>82000</v>
      </c>
      <c r="E41" s="137" t="s">
        <v>8</v>
      </c>
      <c r="F41" s="137">
        <v>5084151</v>
      </c>
      <c r="G41" s="137">
        <v>9482712287</v>
      </c>
      <c r="H41" s="137">
        <v>1598972557</v>
      </c>
      <c r="I41" s="137">
        <v>1084601</v>
      </c>
      <c r="J41" s="137">
        <v>8116713</v>
      </c>
      <c r="M41" s="137">
        <f>SUM(M42:M50)</f>
        <v>6165000</v>
      </c>
      <c r="N41" s="137">
        <f t="shared" si="0"/>
        <v>15248520793</v>
      </c>
    </row>
    <row r="42" spans="1:14" ht="14.25">
      <c r="A42" s="208" t="s">
        <v>839</v>
      </c>
      <c r="B42" s="137" t="s">
        <v>8</v>
      </c>
      <c r="C42" s="137" t="s">
        <v>8</v>
      </c>
      <c r="D42" s="137" t="s">
        <v>8</v>
      </c>
      <c r="E42" s="137" t="s">
        <v>8</v>
      </c>
      <c r="F42" s="137" t="s">
        <v>8</v>
      </c>
      <c r="G42" s="137">
        <v>79725398</v>
      </c>
      <c r="H42" s="137">
        <v>3885505</v>
      </c>
      <c r="I42" s="137" t="s">
        <v>8</v>
      </c>
      <c r="J42" s="137" t="s">
        <v>8</v>
      </c>
      <c r="N42" s="137">
        <f t="shared" si="0"/>
        <v>83610903</v>
      </c>
    </row>
    <row r="43" spans="1:14" ht="14.25">
      <c r="A43" s="208" t="s">
        <v>840</v>
      </c>
      <c r="B43" s="137" t="s">
        <v>8</v>
      </c>
      <c r="C43" s="137">
        <v>40000</v>
      </c>
      <c r="D43" s="137" t="s">
        <v>8</v>
      </c>
      <c r="E43" s="137" t="s">
        <v>8</v>
      </c>
      <c r="F43" s="137" t="s">
        <v>8</v>
      </c>
      <c r="G43" s="137" t="s">
        <v>8</v>
      </c>
      <c r="H43" s="137" t="s">
        <v>8</v>
      </c>
      <c r="I43" s="137" t="s">
        <v>8</v>
      </c>
      <c r="J43" s="137" t="s">
        <v>8</v>
      </c>
      <c r="N43" s="137">
        <f t="shared" si="0"/>
        <v>40000</v>
      </c>
    </row>
    <row r="44" spans="1:14" ht="14.25">
      <c r="A44" s="208" t="s">
        <v>841</v>
      </c>
      <c r="B44" s="137" t="s">
        <v>8</v>
      </c>
      <c r="C44" s="137" t="s">
        <v>8</v>
      </c>
      <c r="D44" s="137" t="s">
        <v>8</v>
      </c>
      <c r="E44" s="137" t="s">
        <v>8</v>
      </c>
      <c r="F44" s="137">
        <v>3878151</v>
      </c>
      <c r="G44" s="137">
        <v>380408285</v>
      </c>
      <c r="H44" s="137">
        <v>3579816</v>
      </c>
      <c r="I44" s="137">
        <v>1084601</v>
      </c>
      <c r="J44" s="137" t="s">
        <v>8</v>
      </c>
      <c r="N44" s="137">
        <f t="shared" si="0"/>
        <v>388950853</v>
      </c>
    </row>
    <row r="45" spans="1:14" ht="14.25">
      <c r="A45" s="208" t="s">
        <v>842</v>
      </c>
      <c r="B45" s="137" t="s">
        <v>8</v>
      </c>
      <c r="C45" s="137" t="s">
        <v>8</v>
      </c>
      <c r="D45" s="137" t="s">
        <v>8</v>
      </c>
      <c r="E45" s="137" t="s">
        <v>8</v>
      </c>
      <c r="F45" s="137" t="s">
        <v>8</v>
      </c>
      <c r="G45" s="137" t="s">
        <v>8</v>
      </c>
      <c r="H45" s="137">
        <v>627085</v>
      </c>
      <c r="I45" s="137" t="s">
        <v>8</v>
      </c>
      <c r="J45" s="137" t="s">
        <v>8</v>
      </c>
      <c r="N45" s="137">
        <f t="shared" si="0"/>
        <v>627085</v>
      </c>
    </row>
    <row r="46" spans="1:14" ht="14.25">
      <c r="A46" s="208" t="s">
        <v>843</v>
      </c>
      <c r="B46" s="137">
        <v>2837580151</v>
      </c>
      <c r="C46" s="137" t="s">
        <v>8</v>
      </c>
      <c r="D46" s="137" t="s">
        <v>8</v>
      </c>
      <c r="E46" s="137" t="s">
        <v>8</v>
      </c>
      <c r="F46" s="137" t="s">
        <v>8</v>
      </c>
      <c r="G46" s="137" t="s">
        <v>8</v>
      </c>
      <c r="H46" s="137" t="s">
        <v>8</v>
      </c>
      <c r="I46" s="137" t="s">
        <v>8</v>
      </c>
      <c r="J46" s="137" t="s">
        <v>8</v>
      </c>
      <c r="N46" s="137">
        <f t="shared" si="0"/>
        <v>2837580151</v>
      </c>
    </row>
    <row r="47" spans="1:14" ht="14.25">
      <c r="A47" s="208" t="s">
        <v>844</v>
      </c>
      <c r="B47" s="137" t="s">
        <v>8</v>
      </c>
      <c r="C47" s="137">
        <v>1308683333</v>
      </c>
      <c r="D47" s="137" t="s">
        <v>8</v>
      </c>
      <c r="E47" s="137" t="s">
        <v>8</v>
      </c>
      <c r="F47" s="137" t="s">
        <v>8</v>
      </c>
      <c r="G47" s="137">
        <v>5483275352</v>
      </c>
      <c r="H47" s="137">
        <v>565192680</v>
      </c>
      <c r="I47" s="137" t="s">
        <v>8</v>
      </c>
      <c r="J47" s="137">
        <v>8116713</v>
      </c>
      <c r="M47" s="137">
        <v>6165000</v>
      </c>
      <c r="N47" s="137">
        <f>SUM(B47:M47)</f>
        <v>7371433078</v>
      </c>
    </row>
    <row r="48" spans="1:14" ht="14.25">
      <c r="A48" s="208" t="s">
        <v>845</v>
      </c>
      <c r="B48" s="137" t="s">
        <v>8</v>
      </c>
      <c r="C48" s="137" t="s">
        <v>8</v>
      </c>
      <c r="D48" s="137" t="s">
        <v>8</v>
      </c>
      <c r="E48" s="137" t="s">
        <v>8</v>
      </c>
      <c r="F48" s="137" t="s">
        <v>8</v>
      </c>
      <c r="G48" s="137">
        <v>210562</v>
      </c>
      <c r="H48" s="137" t="s">
        <v>8</v>
      </c>
      <c r="I48" s="137" t="s">
        <v>8</v>
      </c>
      <c r="J48" s="137" t="s">
        <v>8</v>
      </c>
      <c r="N48" s="137">
        <f>SUM(B48:M48)</f>
        <v>210562</v>
      </c>
    </row>
    <row r="49" spans="1:14" ht="14.25">
      <c r="A49" s="208" t="s">
        <v>846</v>
      </c>
      <c r="B49" s="137" t="s">
        <v>8</v>
      </c>
      <c r="C49" s="137" t="s">
        <v>8</v>
      </c>
      <c r="D49" s="137">
        <v>82000</v>
      </c>
      <c r="E49" s="137" t="s">
        <v>8</v>
      </c>
      <c r="F49" s="137">
        <v>1206000</v>
      </c>
      <c r="G49" s="137">
        <v>458176</v>
      </c>
      <c r="H49" s="137">
        <v>490000</v>
      </c>
      <c r="I49" s="137" t="s">
        <v>8</v>
      </c>
      <c r="J49" s="137" t="s">
        <v>8</v>
      </c>
      <c r="N49" s="137">
        <f>SUM(B49:M49)</f>
        <v>2236176</v>
      </c>
    </row>
    <row r="50" spans="1:14" ht="14.25">
      <c r="A50" s="208" t="s">
        <v>847</v>
      </c>
      <c r="B50" s="137" t="s">
        <v>8</v>
      </c>
      <c r="C50" s="137" t="s">
        <v>8</v>
      </c>
      <c r="D50" s="137" t="s">
        <v>8</v>
      </c>
      <c r="E50" s="137" t="s">
        <v>8</v>
      </c>
      <c r="F50" s="137" t="s">
        <v>8</v>
      </c>
      <c r="G50" s="137">
        <v>3538634514</v>
      </c>
      <c r="H50" s="137">
        <v>1025197471</v>
      </c>
      <c r="I50" s="137" t="s">
        <v>8</v>
      </c>
      <c r="J50" s="137" t="s">
        <v>8</v>
      </c>
      <c r="N50" s="137">
        <f>SUM(B50:M50)</f>
        <v>4563831985</v>
      </c>
    </row>
    <row r="51" spans="1:14" ht="14.25">
      <c r="A51" s="208" t="s">
        <v>328</v>
      </c>
      <c r="B51" s="137">
        <v>2837580151</v>
      </c>
      <c r="C51" s="137">
        <v>1321707347</v>
      </c>
      <c r="D51" s="137">
        <v>240321503</v>
      </c>
      <c r="E51" s="137">
        <v>1045423</v>
      </c>
      <c r="F51" s="137">
        <v>8963734</v>
      </c>
      <c r="G51" s="137">
        <v>9597700717</v>
      </c>
      <c r="H51" s="137">
        <v>1797332261</v>
      </c>
      <c r="I51" s="137">
        <v>6848896</v>
      </c>
      <c r="J51" s="137">
        <v>8139021</v>
      </c>
      <c r="K51" s="137">
        <f>K3</f>
        <v>26939525</v>
      </c>
      <c r="L51" s="137">
        <f>L3</f>
        <v>1255060</v>
      </c>
      <c r="M51" s="137">
        <f>M41</f>
        <v>6165000</v>
      </c>
      <c r="N51" s="137">
        <f>SUM(B51:M51)</f>
        <v>15853998638</v>
      </c>
    </row>
    <row r="52" ht="9" customHeight="1"/>
    <row r="53" ht="14.25">
      <c r="A53" s="208" t="s">
        <v>32</v>
      </c>
    </row>
    <row r="54" spans="1:196" ht="14.25">
      <c r="A54" s="210" t="s">
        <v>811</v>
      </c>
      <c r="B54" s="141" t="s">
        <v>8</v>
      </c>
      <c r="C54" s="141" t="s">
        <v>8</v>
      </c>
      <c r="D54" s="141" t="s">
        <v>8</v>
      </c>
      <c r="E54" s="141" t="s">
        <v>8</v>
      </c>
      <c r="F54" s="141" t="s">
        <v>8</v>
      </c>
      <c r="G54" s="141">
        <v>480616</v>
      </c>
      <c r="H54" s="141">
        <v>98000</v>
      </c>
      <c r="I54" s="141" t="s">
        <v>8</v>
      </c>
      <c r="J54" s="141" t="s">
        <v>8</v>
      </c>
      <c r="K54" s="141"/>
      <c r="L54" s="141"/>
      <c r="M54" s="141"/>
      <c r="N54" s="141">
        <v>578616</v>
      </c>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141"/>
      <c r="BF54" s="141"/>
      <c r="BG54" s="141"/>
      <c r="BH54" s="141"/>
      <c r="BI54" s="141"/>
      <c r="BJ54" s="141"/>
      <c r="BK54" s="141"/>
      <c r="BL54" s="141"/>
      <c r="BM54" s="141"/>
      <c r="BN54" s="141"/>
      <c r="BO54" s="141"/>
      <c r="BP54" s="141"/>
      <c r="BQ54" s="141"/>
      <c r="BR54" s="141"/>
      <c r="BS54" s="141"/>
      <c r="BT54" s="141"/>
      <c r="BU54" s="141"/>
      <c r="BV54" s="141"/>
      <c r="BW54" s="141"/>
      <c r="BX54" s="141"/>
      <c r="BY54" s="141"/>
      <c r="BZ54" s="141"/>
      <c r="CA54" s="141"/>
      <c r="CB54" s="141"/>
      <c r="CC54" s="141"/>
      <c r="CD54" s="141"/>
      <c r="CE54" s="141"/>
      <c r="CF54" s="141"/>
      <c r="CG54" s="141"/>
      <c r="CH54" s="141"/>
      <c r="CI54" s="141"/>
      <c r="CJ54" s="141"/>
      <c r="CK54" s="141"/>
      <c r="CL54" s="141"/>
      <c r="CM54" s="141"/>
      <c r="CN54" s="141"/>
      <c r="CO54" s="141"/>
      <c r="CP54" s="141"/>
      <c r="CQ54" s="141"/>
      <c r="CR54" s="141"/>
      <c r="CS54" s="141"/>
      <c r="CT54" s="141"/>
      <c r="CU54" s="141"/>
      <c r="CV54" s="141"/>
      <c r="CW54" s="141"/>
      <c r="CX54" s="141"/>
      <c r="CY54" s="141"/>
      <c r="CZ54" s="141"/>
      <c r="DA54" s="141"/>
      <c r="DB54" s="141"/>
      <c r="DC54" s="141"/>
      <c r="DD54" s="141"/>
      <c r="DE54" s="141"/>
      <c r="DF54" s="141"/>
      <c r="DG54" s="141"/>
      <c r="DH54" s="141"/>
      <c r="DI54" s="141"/>
      <c r="DJ54" s="141"/>
      <c r="DK54" s="141"/>
      <c r="DL54" s="141"/>
      <c r="DM54" s="141"/>
      <c r="DN54" s="141"/>
      <c r="DO54" s="141"/>
      <c r="DP54" s="141"/>
      <c r="DQ54" s="141"/>
      <c r="DR54" s="141"/>
      <c r="DS54" s="141"/>
      <c r="DT54" s="141"/>
      <c r="DU54" s="141"/>
      <c r="DV54" s="141"/>
      <c r="DW54" s="141"/>
      <c r="DX54" s="141"/>
      <c r="DY54" s="141"/>
      <c r="DZ54" s="141"/>
      <c r="EA54" s="141"/>
      <c r="EB54" s="141"/>
      <c r="EC54" s="141"/>
      <c r="ED54" s="141"/>
      <c r="EE54" s="141"/>
      <c r="EF54" s="141"/>
      <c r="EG54" s="141"/>
      <c r="EH54" s="141"/>
      <c r="EI54" s="141"/>
      <c r="EJ54" s="141"/>
      <c r="EK54" s="141"/>
      <c r="EL54" s="141"/>
      <c r="EM54" s="141"/>
      <c r="EN54" s="141"/>
      <c r="EO54" s="141"/>
      <c r="EP54" s="141"/>
      <c r="EQ54" s="141"/>
      <c r="ER54" s="141"/>
      <c r="ES54" s="141"/>
      <c r="ET54" s="141"/>
      <c r="EU54" s="141"/>
      <c r="EV54" s="141"/>
      <c r="EW54" s="141"/>
      <c r="EX54" s="141"/>
      <c r="EY54" s="141"/>
      <c r="EZ54" s="141"/>
      <c r="FA54" s="141"/>
      <c r="FB54" s="141"/>
      <c r="FC54" s="141"/>
      <c r="FD54" s="141"/>
      <c r="FE54" s="141"/>
      <c r="FF54" s="141"/>
      <c r="FG54" s="141"/>
      <c r="FH54" s="141"/>
      <c r="FI54" s="141"/>
      <c r="FJ54" s="141"/>
      <c r="FK54" s="141"/>
      <c r="FL54" s="141"/>
      <c r="FM54" s="141"/>
      <c r="FN54" s="141"/>
      <c r="FO54" s="141"/>
      <c r="FP54" s="141"/>
      <c r="FQ54" s="141"/>
      <c r="FR54" s="141"/>
      <c r="FS54" s="141"/>
      <c r="FT54" s="141"/>
      <c r="FU54" s="141"/>
      <c r="FV54" s="141"/>
      <c r="FW54" s="141"/>
      <c r="FX54" s="141"/>
      <c r="FY54" s="141"/>
      <c r="FZ54" s="141"/>
      <c r="GA54" s="141"/>
      <c r="GB54" s="141"/>
      <c r="GC54" s="141"/>
      <c r="GD54" s="141"/>
      <c r="GE54" s="141"/>
      <c r="GF54" s="141"/>
      <c r="GG54" s="141"/>
      <c r="GH54" s="141"/>
      <c r="GI54" s="141"/>
      <c r="GJ54" s="141"/>
      <c r="GK54" s="141"/>
      <c r="GL54" s="141"/>
      <c r="GM54" s="141"/>
      <c r="GN54" s="141"/>
    </row>
    <row r="55" spans="1:14" ht="14.25">
      <c r="A55" s="208" t="s">
        <v>821</v>
      </c>
      <c r="B55" s="137" t="s">
        <v>8</v>
      </c>
      <c r="C55" s="137" t="s">
        <v>8</v>
      </c>
      <c r="D55" s="137" t="s">
        <v>8</v>
      </c>
      <c r="E55" s="137" t="s">
        <v>8</v>
      </c>
      <c r="F55" s="137" t="s">
        <v>8</v>
      </c>
      <c r="G55" s="137">
        <v>480616</v>
      </c>
      <c r="H55" s="137" t="s">
        <v>8</v>
      </c>
      <c r="I55" s="137" t="s">
        <v>8</v>
      </c>
      <c r="J55" s="137" t="s">
        <v>8</v>
      </c>
      <c r="N55" s="137">
        <v>480616</v>
      </c>
    </row>
    <row r="56" spans="1:14" ht="14.25">
      <c r="A56" s="208" t="s">
        <v>825</v>
      </c>
      <c r="B56" s="137" t="s">
        <v>8</v>
      </c>
      <c r="C56" s="137" t="s">
        <v>8</v>
      </c>
      <c r="D56" s="137" t="s">
        <v>8</v>
      </c>
      <c r="E56" s="137" t="s">
        <v>8</v>
      </c>
      <c r="F56" s="137" t="s">
        <v>8</v>
      </c>
      <c r="G56" s="137" t="s">
        <v>8</v>
      </c>
      <c r="H56" s="137">
        <v>98000</v>
      </c>
      <c r="I56" s="137" t="s">
        <v>8</v>
      </c>
      <c r="J56" s="137" t="s">
        <v>8</v>
      </c>
      <c r="N56" s="137">
        <v>98000</v>
      </c>
    </row>
    <row r="57" spans="1:14" ht="14.25">
      <c r="A57" s="208" t="s">
        <v>831</v>
      </c>
      <c r="B57" s="137" t="s">
        <v>8</v>
      </c>
      <c r="C57" s="137" t="s">
        <v>8</v>
      </c>
      <c r="D57" s="137" t="s">
        <v>8</v>
      </c>
      <c r="E57" s="137" t="s">
        <v>8</v>
      </c>
      <c r="F57" s="137" t="s">
        <v>8</v>
      </c>
      <c r="G57" s="137">
        <v>435000</v>
      </c>
      <c r="H57" s="137" t="s">
        <v>8</v>
      </c>
      <c r="I57" s="137" t="s">
        <v>8</v>
      </c>
      <c r="J57" s="137" t="s">
        <v>8</v>
      </c>
      <c r="N57" s="137">
        <v>435000</v>
      </c>
    </row>
    <row r="58" spans="1:14" ht="14.25">
      <c r="A58" s="208" t="s">
        <v>832</v>
      </c>
      <c r="B58" s="137" t="s">
        <v>8</v>
      </c>
      <c r="C58" s="137" t="s">
        <v>8</v>
      </c>
      <c r="D58" s="137" t="s">
        <v>8</v>
      </c>
      <c r="E58" s="137" t="s">
        <v>8</v>
      </c>
      <c r="F58" s="137" t="s">
        <v>8</v>
      </c>
      <c r="G58" s="137">
        <v>435000</v>
      </c>
      <c r="H58" s="137" t="s">
        <v>8</v>
      </c>
      <c r="I58" s="137" t="s">
        <v>8</v>
      </c>
      <c r="J58" s="137" t="s">
        <v>8</v>
      </c>
      <c r="N58" s="137">
        <v>435000</v>
      </c>
    </row>
    <row r="59" spans="1:14" ht="14.25">
      <c r="A59" s="208" t="s">
        <v>780</v>
      </c>
      <c r="B59" s="137" t="s">
        <v>8</v>
      </c>
      <c r="C59" s="137" t="s">
        <v>8</v>
      </c>
      <c r="D59" s="137" t="s">
        <v>8</v>
      </c>
      <c r="E59" s="137" t="s">
        <v>8</v>
      </c>
      <c r="F59" s="137" t="s">
        <v>8</v>
      </c>
      <c r="G59" s="137">
        <v>915616</v>
      </c>
      <c r="H59" s="137">
        <v>98000</v>
      </c>
      <c r="I59" s="137" t="s">
        <v>8</v>
      </c>
      <c r="J59" s="137" t="s">
        <v>8</v>
      </c>
      <c r="N59" s="137">
        <v>1013616</v>
      </c>
    </row>
    <row r="105" spans="1:196" ht="14.25">
      <c r="A105" s="210" t="s">
        <v>329</v>
      </c>
      <c r="B105" s="141">
        <v>2837580151</v>
      </c>
      <c r="C105" s="141">
        <v>1321707347</v>
      </c>
      <c r="D105" s="141">
        <v>240321503</v>
      </c>
      <c r="E105" s="141">
        <v>1045423</v>
      </c>
      <c r="F105" s="141">
        <v>8963734</v>
      </c>
      <c r="G105" s="141">
        <v>9598616333</v>
      </c>
      <c r="H105" s="141">
        <v>1797430261</v>
      </c>
      <c r="I105" s="141">
        <v>6848896</v>
      </c>
      <c r="J105" s="141">
        <v>8139021</v>
      </c>
      <c r="K105" s="141">
        <f>K51</f>
        <v>26939525</v>
      </c>
      <c r="L105" s="141">
        <f>L51</f>
        <v>1255060</v>
      </c>
      <c r="M105" s="141">
        <f>M51</f>
        <v>6165000</v>
      </c>
      <c r="N105" s="141">
        <f>N51+N59</f>
        <v>15855012254</v>
      </c>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1"/>
      <c r="AZ105" s="141"/>
      <c r="BA105" s="141"/>
      <c r="BB105" s="141"/>
      <c r="BC105" s="141"/>
      <c r="BD105" s="141"/>
      <c r="BE105" s="141"/>
      <c r="BF105" s="141"/>
      <c r="BG105" s="141"/>
      <c r="BH105" s="141"/>
      <c r="BI105" s="141"/>
      <c r="BJ105" s="141"/>
      <c r="BK105" s="141"/>
      <c r="BL105" s="141"/>
      <c r="BM105" s="141"/>
      <c r="BN105" s="141"/>
      <c r="BO105" s="141"/>
      <c r="BP105" s="141"/>
      <c r="BQ105" s="141"/>
      <c r="BR105" s="141"/>
      <c r="BS105" s="141"/>
      <c r="BT105" s="141"/>
      <c r="BU105" s="141"/>
      <c r="BV105" s="141"/>
      <c r="BW105" s="141"/>
      <c r="BX105" s="141"/>
      <c r="BY105" s="141"/>
      <c r="BZ105" s="141"/>
      <c r="CA105" s="141"/>
      <c r="CB105" s="141"/>
      <c r="CC105" s="141"/>
      <c r="CD105" s="141"/>
      <c r="CE105" s="141"/>
      <c r="CF105" s="141"/>
      <c r="CG105" s="141"/>
      <c r="CH105" s="141"/>
      <c r="CI105" s="141"/>
      <c r="CJ105" s="141"/>
      <c r="CK105" s="141"/>
      <c r="CL105" s="141"/>
      <c r="CM105" s="141"/>
      <c r="CN105" s="141"/>
      <c r="CO105" s="141"/>
      <c r="CP105" s="141"/>
      <c r="CQ105" s="141"/>
      <c r="CR105" s="141"/>
      <c r="CS105" s="141"/>
      <c r="CT105" s="141"/>
      <c r="CU105" s="141"/>
      <c r="CV105" s="141"/>
      <c r="CW105" s="141"/>
      <c r="CX105" s="141"/>
      <c r="CY105" s="141"/>
      <c r="CZ105" s="141"/>
      <c r="DA105" s="141"/>
      <c r="DB105" s="141"/>
      <c r="DC105" s="141"/>
      <c r="DD105" s="141"/>
      <c r="DE105" s="141"/>
      <c r="DF105" s="141"/>
      <c r="DG105" s="141"/>
      <c r="DH105" s="141"/>
      <c r="DI105" s="141"/>
      <c r="DJ105" s="141"/>
      <c r="DK105" s="141"/>
      <c r="DL105" s="141"/>
      <c r="DM105" s="141"/>
      <c r="DN105" s="141"/>
      <c r="DO105" s="141"/>
      <c r="DP105" s="141"/>
      <c r="DQ105" s="141"/>
      <c r="DR105" s="141"/>
      <c r="DS105" s="141"/>
      <c r="DT105" s="141"/>
      <c r="DU105" s="141"/>
      <c r="DV105" s="141"/>
      <c r="DW105" s="141"/>
      <c r="DX105" s="141"/>
      <c r="DY105" s="141"/>
      <c r="DZ105" s="141"/>
      <c r="EA105" s="141"/>
      <c r="EB105" s="141"/>
      <c r="EC105" s="141"/>
      <c r="ED105" s="141"/>
      <c r="EE105" s="141"/>
      <c r="EF105" s="141"/>
      <c r="EG105" s="141"/>
      <c r="EH105" s="141"/>
      <c r="EI105" s="141"/>
      <c r="EJ105" s="141"/>
      <c r="EK105" s="141"/>
      <c r="EL105" s="141"/>
      <c r="EM105" s="141"/>
      <c r="EN105" s="141"/>
      <c r="EO105" s="141"/>
      <c r="EP105" s="141"/>
      <c r="EQ105" s="141"/>
      <c r="ER105" s="141"/>
      <c r="ES105" s="141"/>
      <c r="ET105" s="141"/>
      <c r="EU105" s="141"/>
      <c r="EV105" s="141"/>
      <c r="EW105" s="141"/>
      <c r="EX105" s="141"/>
      <c r="EY105" s="141"/>
      <c r="EZ105" s="141"/>
      <c r="FA105" s="141"/>
      <c r="FB105" s="141"/>
      <c r="FC105" s="141"/>
      <c r="FD105" s="141"/>
      <c r="FE105" s="141"/>
      <c r="FF105" s="141"/>
      <c r="FG105" s="141"/>
      <c r="FH105" s="141"/>
      <c r="FI105" s="141"/>
      <c r="FJ105" s="141"/>
      <c r="FK105" s="141"/>
      <c r="FL105" s="141"/>
      <c r="FM105" s="141"/>
      <c r="FN105" s="141"/>
      <c r="FO105" s="141"/>
      <c r="FP105" s="141"/>
      <c r="FQ105" s="141"/>
      <c r="FR105" s="141"/>
      <c r="FS105" s="141"/>
      <c r="FT105" s="141"/>
      <c r="FU105" s="141"/>
      <c r="FV105" s="141"/>
      <c r="FW105" s="141"/>
      <c r="FX105" s="141"/>
      <c r="FY105" s="141"/>
      <c r="FZ105" s="141"/>
      <c r="GA105" s="141"/>
      <c r="GB105" s="141"/>
      <c r="GC105" s="141"/>
      <c r="GD105" s="141"/>
      <c r="GE105" s="141"/>
      <c r="GF105" s="141"/>
      <c r="GG105" s="141"/>
      <c r="GH105" s="141"/>
      <c r="GI105" s="141"/>
      <c r="GJ105" s="141"/>
      <c r="GK105" s="141"/>
      <c r="GL105" s="141"/>
      <c r="GM105" s="141"/>
      <c r="GN105" s="141"/>
    </row>
  </sheetData>
  <sheetProtection/>
  <mergeCells count="4">
    <mergeCell ref="A1:A2"/>
    <mergeCell ref="B1:E1"/>
    <mergeCell ref="F1:I1"/>
    <mergeCell ref="J1:P1"/>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J60"/>
  <sheetViews>
    <sheetView zoomScalePageLayoutView="0" workbookViewId="0" topLeftCell="A1">
      <selection activeCell="D16" sqref="D16"/>
    </sheetView>
  </sheetViews>
  <sheetFormatPr defaultColWidth="9.33203125" defaultRowHeight="11.25"/>
  <cols>
    <col min="1" max="1" width="27" style="217" customWidth="1"/>
    <col min="2" max="2" width="16.83203125" style="111" bestFit="1" customWidth="1"/>
    <col min="3" max="3" width="8.33203125" style="111" customWidth="1"/>
    <col min="4" max="4" width="16.83203125" style="111" bestFit="1" customWidth="1"/>
    <col min="5" max="5" width="15.5" style="111" customWidth="1"/>
    <col min="6" max="6" width="16.83203125" style="111" bestFit="1" customWidth="1"/>
    <col min="7" max="7" width="11" style="326" bestFit="1" customWidth="1"/>
    <col min="8" max="9" width="7.83203125" style="111" bestFit="1" customWidth="1"/>
    <col min="10" max="10" width="15.5" style="217" customWidth="1"/>
    <col min="11" max="16384" width="9.33203125" style="218" customWidth="1"/>
  </cols>
  <sheetData>
    <row r="1" spans="1:10" s="211" customFormat="1" ht="19.5" customHeight="1">
      <c r="A1" s="518" t="s">
        <v>1140</v>
      </c>
      <c r="B1" s="462" t="s">
        <v>18</v>
      </c>
      <c r="C1" s="462"/>
      <c r="D1" s="462"/>
      <c r="E1" s="520" t="s">
        <v>1141</v>
      </c>
      <c r="F1" s="462" t="s">
        <v>1142</v>
      </c>
      <c r="G1" s="462"/>
      <c r="H1" s="462" t="s">
        <v>1143</v>
      </c>
      <c r="I1" s="462"/>
      <c r="J1" s="459" t="s">
        <v>102</v>
      </c>
    </row>
    <row r="2" spans="1:10" s="214" customFormat="1" ht="42" customHeight="1">
      <c r="A2" s="519"/>
      <c r="B2" s="212" t="s">
        <v>27</v>
      </c>
      <c r="C2" s="212" t="s">
        <v>1144</v>
      </c>
      <c r="D2" s="212" t="s">
        <v>1145</v>
      </c>
      <c r="E2" s="521"/>
      <c r="F2" s="212" t="s">
        <v>1146</v>
      </c>
      <c r="G2" s="224" t="s">
        <v>852</v>
      </c>
      <c r="H2" s="212" t="s">
        <v>1147</v>
      </c>
      <c r="I2" s="212" t="s">
        <v>1148</v>
      </c>
      <c r="J2" s="460"/>
    </row>
    <row r="3" spans="1:9" ht="21" customHeight="1">
      <c r="A3" s="324" t="s">
        <v>1149</v>
      </c>
      <c r="B3" s="137">
        <v>1611000</v>
      </c>
      <c r="C3" s="137" t="s">
        <v>35</v>
      </c>
      <c r="D3" s="137">
        <v>1611000</v>
      </c>
      <c r="E3" s="137">
        <v>1256795</v>
      </c>
      <c r="F3" s="137">
        <v>-354205</v>
      </c>
      <c r="G3" s="325" t="s">
        <v>1150</v>
      </c>
      <c r="H3" s="137">
        <v>1</v>
      </c>
      <c r="I3" s="137">
        <v>1</v>
      </c>
    </row>
    <row r="4" spans="1:10" ht="36" customHeight="1">
      <c r="A4" s="324" t="s">
        <v>1151</v>
      </c>
      <c r="B4" s="137">
        <v>119610000</v>
      </c>
      <c r="C4" s="137" t="s">
        <v>35</v>
      </c>
      <c r="D4" s="137">
        <v>119610000</v>
      </c>
      <c r="E4" s="137">
        <v>121878272</v>
      </c>
      <c r="F4" s="137">
        <v>2268272</v>
      </c>
      <c r="G4" s="325" t="s">
        <v>1152</v>
      </c>
      <c r="H4" s="137">
        <v>204</v>
      </c>
      <c r="I4" s="137">
        <f>183+4</f>
        <v>187</v>
      </c>
      <c r="J4" s="222" t="s">
        <v>1153</v>
      </c>
    </row>
    <row r="5" spans="1:9" ht="19.5" customHeight="1">
      <c r="A5" s="324" t="s">
        <v>1154</v>
      </c>
      <c r="B5" s="137">
        <v>140290376</v>
      </c>
      <c r="C5" s="137" t="s">
        <v>35</v>
      </c>
      <c r="D5" s="137">
        <v>140290376</v>
      </c>
      <c r="E5" s="137">
        <v>101444746</v>
      </c>
      <c r="F5" s="137">
        <v>-38845630</v>
      </c>
      <c r="G5" s="325" t="s">
        <v>1155</v>
      </c>
      <c r="H5" s="137">
        <v>296</v>
      </c>
      <c r="I5" s="137">
        <f>182+1</f>
        <v>183</v>
      </c>
    </row>
    <row r="6" spans="1:9" ht="19.5" customHeight="1">
      <c r="A6" s="324" t="s">
        <v>1156</v>
      </c>
      <c r="B6" s="137">
        <v>5300000</v>
      </c>
      <c r="C6" s="137" t="s">
        <v>35</v>
      </c>
      <c r="D6" s="137">
        <v>5300000</v>
      </c>
      <c r="E6" s="137">
        <v>5523943</v>
      </c>
      <c r="F6" s="137">
        <v>223943</v>
      </c>
      <c r="G6" s="325" t="s">
        <v>1157</v>
      </c>
      <c r="H6" s="137">
        <v>16</v>
      </c>
      <c r="I6" s="137">
        <v>14</v>
      </c>
    </row>
    <row r="7" spans="1:9" ht="19.5" customHeight="1">
      <c r="A7" s="324" t="s">
        <v>1158</v>
      </c>
      <c r="B7" s="137">
        <v>46388413</v>
      </c>
      <c r="C7" s="137" t="s">
        <v>35</v>
      </c>
      <c r="D7" s="137">
        <v>46388413</v>
      </c>
      <c r="E7" s="137">
        <v>40589656</v>
      </c>
      <c r="F7" s="137">
        <v>-5798757</v>
      </c>
      <c r="G7" s="325" t="s">
        <v>1159</v>
      </c>
      <c r="H7" s="137"/>
      <c r="I7" s="137"/>
    </row>
    <row r="8" spans="1:9" ht="19.5" customHeight="1">
      <c r="A8" s="324" t="s">
        <v>1160</v>
      </c>
      <c r="B8" s="137">
        <v>7208000</v>
      </c>
      <c r="C8" s="137" t="s">
        <v>35</v>
      </c>
      <c r="D8" s="137">
        <v>7208000</v>
      </c>
      <c r="E8" s="137">
        <v>4698537</v>
      </c>
      <c r="F8" s="137">
        <v>-2509463</v>
      </c>
      <c r="G8" s="325" t="s">
        <v>1161</v>
      </c>
      <c r="H8" s="137"/>
      <c r="I8" s="137"/>
    </row>
    <row r="9" spans="1:9" ht="19.5" customHeight="1">
      <c r="A9" s="324" t="s">
        <v>1162</v>
      </c>
      <c r="B9" s="137">
        <v>4667000</v>
      </c>
      <c r="C9" s="137" t="s">
        <v>35</v>
      </c>
      <c r="D9" s="137">
        <v>4667000</v>
      </c>
      <c r="E9" s="137">
        <v>5919024</v>
      </c>
      <c r="F9" s="137">
        <v>1252024</v>
      </c>
      <c r="G9" s="325" t="s">
        <v>1163</v>
      </c>
      <c r="H9" s="137"/>
      <c r="I9" s="137"/>
    </row>
    <row r="10" spans="1:9" ht="19.5" customHeight="1">
      <c r="A10" s="324" t="s">
        <v>1164</v>
      </c>
      <c r="B10" s="137">
        <v>8406567</v>
      </c>
      <c r="C10" s="137" t="s">
        <v>35</v>
      </c>
      <c r="D10" s="137">
        <v>8406567</v>
      </c>
      <c r="E10" s="137">
        <v>6116335</v>
      </c>
      <c r="F10" s="137">
        <v>-2290232</v>
      </c>
      <c r="G10" s="325" t="s">
        <v>1165</v>
      </c>
      <c r="H10" s="137"/>
      <c r="I10" s="137"/>
    </row>
    <row r="11" spans="1:9" ht="19.5" customHeight="1">
      <c r="A11" s="324" t="s">
        <v>1166</v>
      </c>
      <c r="B11" s="137">
        <v>31697644</v>
      </c>
      <c r="C11" s="137" t="s">
        <v>35</v>
      </c>
      <c r="D11" s="137">
        <v>31697644</v>
      </c>
      <c r="E11" s="137">
        <v>24686734</v>
      </c>
      <c r="F11" s="137">
        <v>-7010910</v>
      </c>
      <c r="G11" s="325" t="s">
        <v>1167</v>
      </c>
      <c r="H11" s="137"/>
      <c r="I11" s="137"/>
    </row>
    <row r="12" spans="1:9" ht="19.5" customHeight="1">
      <c r="A12" s="324" t="s">
        <v>1168</v>
      </c>
      <c r="B12" s="137">
        <v>365179000</v>
      </c>
      <c r="C12" s="137" t="s">
        <v>35</v>
      </c>
      <c r="D12" s="137">
        <v>365179000</v>
      </c>
      <c r="E12" s="137">
        <v>312114042</v>
      </c>
      <c r="F12" s="137">
        <v>-53064958</v>
      </c>
      <c r="G12" s="325" t="s">
        <v>1169</v>
      </c>
      <c r="H12" s="137"/>
      <c r="I12" s="137"/>
    </row>
    <row r="60" spans="1:10" ht="10.5">
      <c r="A60" s="220"/>
      <c r="B60" s="119"/>
      <c r="C60" s="119"/>
      <c r="D60" s="119"/>
      <c r="E60" s="119"/>
      <c r="F60" s="119"/>
      <c r="G60" s="327"/>
      <c r="H60" s="119"/>
      <c r="I60" s="119"/>
      <c r="J60" s="220"/>
    </row>
  </sheetData>
  <sheetProtection/>
  <mergeCells count="6">
    <mergeCell ref="A1:A2"/>
    <mergeCell ref="B1:D1"/>
    <mergeCell ref="E1:E2"/>
    <mergeCell ref="F1:G1"/>
    <mergeCell ref="H1:I1"/>
    <mergeCell ref="J1:J2"/>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31"/>
  <sheetViews>
    <sheetView zoomScalePageLayoutView="0" workbookViewId="0" topLeftCell="A1">
      <selection activeCell="C7" sqref="C7"/>
    </sheetView>
  </sheetViews>
  <sheetFormatPr defaultColWidth="9.33203125" defaultRowHeight="11.25"/>
  <cols>
    <col min="1" max="1" width="5.66015625" style="215" customWidth="1"/>
    <col min="2" max="2" width="25.66015625" style="217" customWidth="1"/>
    <col min="3" max="3" width="16.33203125" style="111" customWidth="1"/>
    <col min="4" max="4" width="17.16015625" style="111" customWidth="1"/>
    <col min="5" max="5" width="15.83203125" style="111" customWidth="1"/>
    <col min="6" max="6" width="8.83203125" style="216" customWidth="1"/>
    <col min="7" max="7" width="41.33203125" style="217" customWidth="1"/>
    <col min="8" max="16384" width="9.33203125" style="218" customWidth="1"/>
  </cols>
  <sheetData>
    <row r="1" spans="1:7" s="211" customFormat="1" ht="19.5" customHeight="1">
      <c r="A1" s="459" t="s">
        <v>848</v>
      </c>
      <c r="B1" s="461" t="s">
        <v>849</v>
      </c>
      <c r="C1" s="462" t="s">
        <v>850</v>
      </c>
      <c r="D1" s="462"/>
      <c r="E1" s="462"/>
      <c r="F1" s="462"/>
      <c r="G1" s="459" t="s">
        <v>851</v>
      </c>
    </row>
    <row r="2" spans="1:7" s="214" customFormat="1" ht="19.5" customHeight="1">
      <c r="A2" s="460"/>
      <c r="B2" s="460"/>
      <c r="C2" s="212" t="s">
        <v>31</v>
      </c>
      <c r="D2" s="212" t="s">
        <v>32</v>
      </c>
      <c r="E2" s="212" t="s">
        <v>329</v>
      </c>
      <c r="F2" s="213" t="s">
        <v>852</v>
      </c>
      <c r="G2" s="460"/>
    </row>
    <row r="3" spans="1:5" ht="15" customHeight="1">
      <c r="A3" s="215" t="s">
        <v>8</v>
      </c>
      <c r="B3" s="110" t="s">
        <v>329</v>
      </c>
      <c r="C3" s="111">
        <v>13446107</v>
      </c>
      <c r="D3" s="111">
        <v>315700</v>
      </c>
      <c r="E3" s="111">
        <v>13761807</v>
      </c>
    </row>
    <row r="4" spans="1:5" ht="15" customHeight="1">
      <c r="A4" s="215">
        <v>88</v>
      </c>
      <c r="B4" s="217" t="s">
        <v>853</v>
      </c>
      <c r="C4" s="111">
        <v>15000</v>
      </c>
      <c r="D4" s="111" t="s">
        <v>35</v>
      </c>
      <c r="E4" s="111">
        <v>15000</v>
      </c>
    </row>
    <row r="5" spans="1:5" ht="15" customHeight="1">
      <c r="A5" s="215" t="s">
        <v>8</v>
      </c>
      <c r="B5" s="217" t="s">
        <v>854</v>
      </c>
      <c r="C5" s="111">
        <v>15000</v>
      </c>
      <c r="D5" s="111" t="s">
        <v>35</v>
      </c>
      <c r="E5" s="111">
        <v>15000</v>
      </c>
    </row>
    <row r="6" spans="1:5" ht="15" customHeight="1">
      <c r="A6" s="215" t="s">
        <v>8</v>
      </c>
      <c r="B6" s="217" t="s">
        <v>220</v>
      </c>
      <c r="C6" s="111">
        <v>15000</v>
      </c>
      <c r="D6" s="111" t="s">
        <v>35</v>
      </c>
      <c r="E6" s="111">
        <v>15000</v>
      </c>
    </row>
    <row r="7" spans="1:7" ht="39.75" customHeight="1">
      <c r="A7" s="215" t="s">
        <v>8</v>
      </c>
      <c r="B7" s="217" t="s">
        <v>221</v>
      </c>
      <c r="C7" s="111">
        <v>15000</v>
      </c>
      <c r="D7" s="111" t="s">
        <v>35</v>
      </c>
      <c r="E7" s="111">
        <v>15000</v>
      </c>
      <c r="F7" s="216" t="s">
        <v>855</v>
      </c>
      <c r="G7" s="217" t="s">
        <v>856</v>
      </c>
    </row>
    <row r="8" spans="1:5" ht="15" customHeight="1">
      <c r="A8" s="215">
        <v>92</v>
      </c>
      <c r="B8" s="217" t="s">
        <v>857</v>
      </c>
      <c r="C8" s="111">
        <v>63948</v>
      </c>
      <c r="D8" s="111" t="s">
        <v>35</v>
      </c>
      <c r="E8" s="111">
        <v>63948</v>
      </c>
    </row>
    <row r="9" spans="1:5" ht="15" customHeight="1">
      <c r="A9" s="215" t="s">
        <v>8</v>
      </c>
      <c r="B9" s="217" t="s">
        <v>854</v>
      </c>
      <c r="C9" s="111">
        <v>63948</v>
      </c>
      <c r="D9" s="111" t="s">
        <v>35</v>
      </c>
      <c r="E9" s="111">
        <v>63948</v>
      </c>
    </row>
    <row r="10" spans="1:5" ht="15" customHeight="1">
      <c r="A10" s="215" t="s">
        <v>8</v>
      </c>
      <c r="B10" s="217" t="s">
        <v>220</v>
      </c>
      <c r="C10" s="111">
        <v>63948</v>
      </c>
      <c r="D10" s="111" t="s">
        <v>35</v>
      </c>
      <c r="E10" s="111">
        <v>63948</v>
      </c>
    </row>
    <row r="11" spans="1:7" ht="36" customHeight="1">
      <c r="A11" s="215" t="s">
        <v>8</v>
      </c>
      <c r="B11" s="217" t="s">
        <v>221</v>
      </c>
      <c r="C11" s="111">
        <v>63948</v>
      </c>
      <c r="D11" s="111" t="s">
        <v>35</v>
      </c>
      <c r="E11" s="111">
        <v>63948</v>
      </c>
      <c r="F11" s="216" t="s">
        <v>855</v>
      </c>
      <c r="G11" s="217" t="s">
        <v>856</v>
      </c>
    </row>
    <row r="12" spans="1:5" ht="15" customHeight="1">
      <c r="A12" s="215">
        <v>93</v>
      </c>
      <c r="B12" s="217" t="s">
        <v>858</v>
      </c>
      <c r="C12" s="111">
        <v>473165</v>
      </c>
      <c r="D12" s="111" t="s">
        <v>35</v>
      </c>
      <c r="E12" s="111">
        <v>473165</v>
      </c>
    </row>
    <row r="13" spans="1:5" ht="15" customHeight="1">
      <c r="A13" s="215" t="s">
        <v>8</v>
      </c>
      <c r="B13" s="217" t="s">
        <v>854</v>
      </c>
      <c r="C13" s="111">
        <v>473165</v>
      </c>
      <c r="D13" s="111" t="s">
        <v>35</v>
      </c>
      <c r="E13" s="111">
        <v>473165</v>
      </c>
    </row>
    <row r="14" spans="1:5" ht="15" customHeight="1">
      <c r="A14" s="215" t="s">
        <v>8</v>
      </c>
      <c r="B14" s="217" t="s">
        <v>220</v>
      </c>
      <c r="C14" s="111">
        <v>473165</v>
      </c>
      <c r="D14" s="111" t="s">
        <v>35</v>
      </c>
      <c r="E14" s="111">
        <v>473165</v>
      </c>
    </row>
    <row r="15" spans="1:7" ht="35.25" customHeight="1">
      <c r="A15" s="215" t="s">
        <v>8</v>
      </c>
      <c r="B15" s="217" t="s">
        <v>221</v>
      </c>
      <c r="C15" s="111">
        <v>473165</v>
      </c>
      <c r="D15" s="111" t="s">
        <v>35</v>
      </c>
      <c r="E15" s="111">
        <v>473165</v>
      </c>
      <c r="F15" s="216" t="s">
        <v>855</v>
      </c>
      <c r="G15" s="217" t="s">
        <v>856</v>
      </c>
    </row>
    <row r="16" spans="1:5" ht="15" customHeight="1">
      <c r="A16" s="215">
        <v>94</v>
      </c>
      <c r="B16" s="217" t="s">
        <v>859</v>
      </c>
      <c r="C16" s="111">
        <v>2187020</v>
      </c>
      <c r="D16" s="111" t="s">
        <v>35</v>
      </c>
      <c r="E16" s="111">
        <v>2187020</v>
      </c>
    </row>
    <row r="17" spans="1:5" ht="15" customHeight="1">
      <c r="A17" s="215" t="s">
        <v>8</v>
      </c>
      <c r="B17" s="217" t="s">
        <v>860</v>
      </c>
      <c r="C17" s="111">
        <v>2187020</v>
      </c>
      <c r="D17" s="111" t="s">
        <v>35</v>
      </c>
      <c r="E17" s="111">
        <v>2187020</v>
      </c>
    </row>
    <row r="18" spans="1:5" ht="15" customHeight="1">
      <c r="A18" s="215" t="s">
        <v>8</v>
      </c>
      <c r="B18" s="217" t="s">
        <v>230</v>
      </c>
      <c r="C18" s="111">
        <v>2187020</v>
      </c>
      <c r="D18" s="111" t="s">
        <v>35</v>
      </c>
      <c r="E18" s="111">
        <v>2187020</v>
      </c>
    </row>
    <row r="19" spans="1:7" ht="35.25" customHeight="1">
      <c r="A19" s="215" t="s">
        <v>8</v>
      </c>
      <c r="B19" s="217" t="s">
        <v>232</v>
      </c>
      <c r="C19" s="111">
        <v>2187020</v>
      </c>
      <c r="D19" s="111" t="s">
        <v>35</v>
      </c>
      <c r="E19" s="111">
        <v>2187020</v>
      </c>
      <c r="F19" s="216" t="s">
        <v>861</v>
      </c>
      <c r="G19" s="217" t="s">
        <v>862</v>
      </c>
    </row>
    <row r="20" spans="1:5" ht="15" customHeight="1">
      <c r="A20" s="215">
        <v>95</v>
      </c>
      <c r="B20" s="217" t="s">
        <v>863</v>
      </c>
      <c r="C20" s="111">
        <v>35333</v>
      </c>
      <c r="D20" s="111" t="s">
        <v>35</v>
      </c>
      <c r="E20" s="111">
        <v>35333</v>
      </c>
    </row>
    <row r="21" spans="1:5" ht="15" customHeight="1">
      <c r="A21" s="215" t="s">
        <v>8</v>
      </c>
      <c r="B21" s="217" t="s">
        <v>860</v>
      </c>
      <c r="C21" s="111">
        <v>35333</v>
      </c>
      <c r="D21" s="111" t="s">
        <v>35</v>
      </c>
      <c r="E21" s="111">
        <v>35333</v>
      </c>
    </row>
    <row r="22" spans="1:5" ht="15" customHeight="1">
      <c r="A22" s="215" t="s">
        <v>8</v>
      </c>
      <c r="B22" s="217" t="s">
        <v>230</v>
      </c>
      <c r="C22" s="111">
        <v>35333</v>
      </c>
      <c r="D22" s="111" t="s">
        <v>35</v>
      </c>
      <c r="E22" s="111">
        <v>35333</v>
      </c>
    </row>
    <row r="23" spans="1:7" ht="39" customHeight="1">
      <c r="A23" s="215" t="s">
        <v>8</v>
      </c>
      <c r="B23" s="217" t="s">
        <v>232</v>
      </c>
      <c r="C23" s="111">
        <v>35333</v>
      </c>
      <c r="D23" s="111" t="s">
        <v>35</v>
      </c>
      <c r="E23" s="111">
        <v>35333</v>
      </c>
      <c r="F23" s="216" t="s">
        <v>855</v>
      </c>
      <c r="G23" s="217" t="s">
        <v>862</v>
      </c>
    </row>
    <row r="24" spans="1:5" ht="15" customHeight="1">
      <c r="A24" s="215">
        <v>96</v>
      </c>
      <c r="B24" s="217" t="s">
        <v>864</v>
      </c>
      <c r="C24" s="111">
        <v>870861</v>
      </c>
      <c r="D24" s="111" t="s">
        <v>35</v>
      </c>
      <c r="E24" s="111">
        <v>870861</v>
      </c>
    </row>
    <row r="25" spans="1:5" ht="15" customHeight="1">
      <c r="A25" s="215" t="s">
        <v>8</v>
      </c>
      <c r="B25" s="217" t="s">
        <v>854</v>
      </c>
      <c r="C25" s="111">
        <v>438517</v>
      </c>
      <c r="D25" s="111" t="s">
        <v>35</v>
      </c>
      <c r="E25" s="111">
        <v>438517</v>
      </c>
    </row>
    <row r="26" spans="1:5" ht="15" customHeight="1">
      <c r="A26" s="215" t="s">
        <v>8</v>
      </c>
      <c r="B26" s="217" t="s">
        <v>220</v>
      </c>
      <c r="C26" s="111">
        <v>438517</v>
      </c>
      <c r="D26" s="111" t="s">
        <v>35</v>
      </c>
      <c r="E26" s="111">
        <v>438517</v>
      </c>
    </row>
    <row r="27" spans="1:7" ht="37.5" customHeight="1">
      <c r="A27" s="215" t="s">
        <v>8</v>
      </c>
      <c r="B27" s="217" t="s">
        <v>221</v>
      </c>
      <c r="C27" s="111">
        <v>438517</v>
      </c>
      <c r="D27" s="111" t="s">
        <v>35</v>
      </c>
      <c r="E27" s="111">
        <v>438517</v>
      </c>
      <c r="F27" s="216" t="s">
        <v>855</v>
      </c>
      <c r="G27" s="217" t="s">
        <v>856</v>
      </c>
    </row>
    <row r="28" spans="1:5" ht="15" customHeight="1">
      <c r="A28" s="215" t="s">
        <v>8</v>
      </c>
      <c r="B28" s="217" t="s">
        <v>860</v>
      </c>
      <c r="C28" s="111">
        <v>432344</v>
      </c>
      <c r="D28" s="111" t="s">
        <v>35</v>
      </c>
      <c r="E28" s="111">
        <v>432344</v>
      </c>
    </row>
    <row r="29" spans="1:5" ht="15" customHeight="1">
      <c r="A29" s="215" t="s">
        <v>8</v>
      </c>
      <c r="B29" s="217" t="s">
        <v>230</v>
      </c>
      <c r="C29" s="111">
        <v>432344</v>
      </c>
      <c r="D29" s="111" t="s">
        <v>35</v>
      </c>
      <c r="E29" s="111">
        <v>432344</v>
      </c>
    </row>
    <row r="30" spans="1:7" ht="42" customHeight="1">
      <c r="A30" s="215" t="s">
        <v>8</v>
      </c>
      <c r="B30" s="217" t="s">
        <v>232</v>
      </c>
      <c r="C30" s="111">
        <v>432344</v>
      </c>
      <c r="D30" s="111" t="s">
        <v>35</v>
      </c>
      <c r="E30" s="111">
        <v>432344</v>
      </c>
      <c r="F30" s="216" t="s">
        <v>865</v>
      </c>
      <c r="G30" s="217" t="s">
        <v>862</v>
      </c>
    </row>
    <row r="31" spans="1:5" ht="15" customHeight="1">
      <c r="A31" s="215">
        <v>97</v>
      </c>
      <c r="B31" s="217" t="s">
        <v>866</v>
      </c>
      <c r="C31" s="111">
        <v>4266300</v>
      </c>
      <c r="D31" s="111" t="s">
        <v>35</v>
      </c>
      <c r="E31" s="111">
        <v>4266300</v>
      </c>
    </row>
    <row r="32" spans="1:5" ht="15" customHeight="1">
      <c r="A32" s="215" t="s">
        <v>8</v>
      </c>
      <c r="B32" s="217" t="s">
        <v>854</v>
      </c>
      <c r="C32" s="111">
        <v>204134</v>
      </c>
      <c r="D32" s="111" t="s">
        <v>35</v>
      </c>
      <c r="E32" s="111">
        <v>204134</v>
      </c>
    </row>
    <row r="33" spans="1:5" ht="15" customHeight="1">
      <c r="A33" s="215" t="s">
        <v>8</v>
      </c>
      <c r="B33" s="217" t="s">
        <v>220</v>
      </c>
      <c r="C33" s="111">
        <v>204134</v>
      </c>
      <c r="D33" s="111" t="s">
        <v>35</v>
      </c>
      <c r="E33" s="111">
        <v>204134</v>
      </c>
    </row>
    <row r="34" spans="1:7" ht="39" customHeight="1">
      <c r="A34" s="219" t="s">
        <v>8</v>
      </c>
      <c r="B34" s="220" t="s">
        <v>221</v>
      </c>
      <c r="C34" s="119">
        <v>204134</v>
      </c>
      <c r="D34" s="119" t="s">
        <v>35</v>
      </c>
      <c r="E34" s="119">
        <v>204134</v>
      </c>
      <c r="F34" s="221" t="s">
        <v>855</v>
      </c>
      <c r="G34" s="220" t="s">
        <v>856</v>
      </c>
    </row>
    <row r="35" spans="1:5" ht="15" customHeight="1">
      <c r="A35" s="215" t="s">
        <v>8</v>
      </c>
      <c r="B35" s="217" t="s">
        <v>860</v>
      </c>
      <c r="C35" s="111">
        <v>4062166</v>
      </c>
      <c r="D35" s="111" t="s">
        <v>35</v>
      </c>
      <c r="E35" s="111">
        <v>4062166</v>
      </c>
    </row>
    <row r="36" spans="1:5" ht="15" customHeight="1">
      <c r="A36" s="215" t="s">
        <v>8</v>
      </c>
      <c r="B36" s="217" t="s">
        <v>230</v>
      </c>
      <c r="C36" s="111">
        <v>4062166</v>
      </c>
      <c r="D36" s="111" t="s">
        <v>35</v>
      </c>
      <c r="E36" s="111">
        <v>4062166</v>
      </c>
    </row>
    <row r="37" spans="1:7" ht="38.25" customHeight="1">
      <c r="A37" s="215" t="s">
        <v>8</v>
      </c>
      <c r="B37" s="217" t="s">
        <v>232</v>
      </c>
      <c r="C37" s="111">
        <v>4062166</v>
      </c>
      <c r="D37" s="111" t="s">
        <v>35</v>
      </c>
      <c r="E37" s="111">
        <v>4062166</v>
      </c>
      <c r="F37" s="216" t="s">
        <v>867</v>
      </c>
      <c r="G37" s="217" t="s">
        <v>868</v>
      </c>
    </row>
    <row r="38" spans="1:5" ht="15" customHeight="1">
      <c r="A38" s="215">
        <v>98</v>
      </c>
      <c r="B38" s="217" t="s">
        <v>869</v>
      </c>
      <c r="C38" s="111">
        <v>442555</v>
      </c>
      <c r="D38" s="111" t="s">
        <v>35</v>
      </c>
      <c r="E38" s="111">
        <v>442555</v>
      </c>
    </row>
    <row r="39" spans="1:5" ht="15" customHeight="1">
      <c r="A39" s="215" t="s">
        <v>8</v>
      </c>
      <c r="B39" s="217" t="s">
        <v>854</v>
      </c>
      <c r="C39" s="111">
        <v>442555</v>
      </c>
      <c r="D39" s="111" t="s">
        <v>35</v>
      </c>
      <c r="E39" s="111">
        <v>442555</v>
      </c>
    </row>
    <row r="40" spans="1:5" ht="15" customHeight="1">
      <c r="A40" s="215" t="s">
        <v>8</v>
      </c>
      <c r="B40" s="217" t="s">
        <v>220</v>
      </c>
      <c r="C40" s="111">
        <v>442555</v>
      </c>
      <c r="D40" s="111" t="s">
        <v>35</v>
      </c>
      <c r="E40" s="111">
        <v>442555</v>
      </c>
    </row>
    <row r="41" spans="1:7" ht="39" customHeight="1">
      <c r="A41" s="215" t="s">
        <v>8</v>
      </c>
      <c r="B41" s="217" t="s">
        <v>221</v>
      </c>
      <c r="C41" s="111">
        <v>442555</v>
      </c>
      <c r="D41" s="111" t="s">
        <v>35</v>
      </c>
      <c r="E41" s="111">
        <v>442555</v>
      </c>
      <c r="F41" s="216" t="s">
        <v>870</v>
      </c>
      <c r="G41" s="217" t="s">
        <v>856</v>
      </c>
    </row>
    <row r="42" spans="1:5" ht="15" customHeight="1">
      <c r="A42" s="215">
        <v>99</v>
      </c>
      <c r="B42" s="217" t="s">
        <v>871</v>
      </c>
      <c r="C42" s="111">
        <v>125009</v>
      </c>
      <c r="D42" s="111" t="s">
        <v>35</v>
      </c>
      <c r="E42" s="111">
        <v>125009</v>
      </c>
    </row>
    <row r="43" spans="1:5" ht="15" customHeight="1">
      <c r="A43" s="215" t="s">
        <v>8</v>
      </c>
      <c r="B43" s="217" t="s">
        <v>854</v>
      </c>
      <c r="C43" s="111">
        <v>125009</v>
      </c>
      <c r="D43" s="111" t="s">
        <v>35</v>
      </c>
      <c r="E43" s="111">
        <v>125009</v>
      </c>
    </row>
    <row r="44" spans="1:5" ht="15" customHeight="1">
      <c r="A44" s="215" t="s">
        <v>8</v>
      </c>
      <c r="B44" s="217" t="s">
        <v>220</v>
      </c>
      <c r="C44" s="111">
        <v>125009</v>
      </c>
      <c r="D44" s="111" t="s">
        <v>35</v>
      </c>
      <c r="E44" s="111">
        <v>125009</v>
      </c>
    </row>
    <row r="45" spans="1:7" ht="43.5" customHeight="1">
      <c r="A45" s="215" t="s">
        <v>8</v>
      </c>
      <c r="B45" s="217" t="s">
        <v>221</v>
      </c>
      <c r="C45" s="111">
        <v>125009</v>
      </c>
      <c r="D45" s="111" t="s">
        <v>35</v>
      </c>
      <c r="E45" s="111">
        <v>125009</v>
      </c>
      <c r="F45" s="216" t="s">
        <v>872</v>
      </c>
      <c r="G45" s="217" t="s">
        <v>856</v>
      </c>
    </row>
    <row r="46" spans="1:5" ht="15" customHeight="1">
      <c r="A46" s="215">
        <v>100</v>
      </c>
      <c r="B46" s="217" t="s">
        <v>244</v>
      </c>
      <c r="C46" s="111">
        <v>49050</v>
      </c>
      <c r="D46" s="111" t="s">
        <v>35</v>
      </c>
      <c r="E46" s="111">
        <v>49050</v>
      </c>
    </row>
    <row r="47" spans="1:5" ht="15" customHeight="1">
      <c r="A47" s="215" t="s">
        <v>8</v>
      </c>
      <c r="B47" s="217" t="s">
        <v>854</v>
      </c>
      <c r="C47" s="111">
        <v>49050</v>
      </c>
      <c r="D47" s="111" t="s">
        <v>35</v>
      </c>
      <c r="E47" s="111">
        <v>49050</v>
      </c>
    </row>
    <row r="48" spans="1:5" ht="15" customHeight="1">
      <c r="A48" s="215" t="s">
        <v>8</v>
      </c>
      <c r="B48" s="217" t="s">
        <v>220</v>
      </c>
      <c r="C48" s="111">
        <v>49050</v>
      </c>
      <c r="D48" s="111" t="s">
        <v>35</v>
      </c>
      <c r="E48" s="111">
        <v>49050</v>
      </c>
    </row>
    <row r="49" spans="1:7" ht="40.5" customHeight="1">
      <c r="A49" s="215" t="s">
        <v>8</v>
      </c>
      <c r="B49" s="217" t="s">
        <v>221</v>
      </c>
      <c r="C49" s="111">
        <v>49050</v>
      </c>
      <c r="D49" s="111" t="s">
        <v>35</v>
      </c>
      <c r="E49" s="111">
        <v>49050</v>
      </c>
      <c r="F49" s="216" t="s">
        <v>873</v>
      </c>
      <c r="G49" s="217" t="s">
        <v>856</v>
      </c>
    </row>
    <row r="50" spans="1:5" ht="15" customHeight="1">
      <c r="A50" s="215">
        <v>101</v>
      </c>
      <c r="B50" s="217" t="s">
        <v>246</v>
      </c>
      <c r="C50" s="111">
        <v>341867</v>
      </c>
      <c r="D50" s="111" t="s">
        <v>35</v>
      </c>
      <c r="E50" s="111">
        <v>341867</v>
      </c>
    </row>
    <row r="51" spans="1:5" ht="15" customHeight="1">
      <c r="A51" s="215" t="s">
        <v>8</v>
      </c>
      <c r="B51" s="217" t="s">
        <v>854</v>
      </c>
      <c r="C51" s="111">
        <v>341867</v>
      </c>
      <c r="D51" s="111" t="s">
        <v>35</v>
      </c>
      <c r="E51" s="111">
        <v>341867</v>
      </c>
    </row>
    <row r="52" spans="1:5" ht="15" customHeight="1">
      <c r="A52" s="215" t="s">
        <v>8</v>
      </c>
      <c r="B52" s="217" t="s">
        <v>220</v>
      </c>
      <c r="C52" s="111">
        <v>341867</v>
      </c>
      <c r="D52" s="111" t="s">
        <v>35</v>
      </c>
      <c r="E52" s="111">
        <v>341867</v>
      </c>
    </row>
    <row r="53" spans="1:7" ht="40.5" customHeight="1">
      <c r="A53" s="215" t="s">
        <v>8</v>
      </c>
      <c r="B53" s="217" t="s">
        <v>221</v>
      </c>
      <c r="C53" s="111">
        <v>341867</v>
      </c>
      <c r="D53" s="111" t="s">
        <v>35</v>
      </c>
      <c r="E53" s="111">
        <v>341867</v>
      </c>
      <c r="F53" s="216" t="s">
        <v>874</v>
      </c>
      <c r="G53" s="217" t="s">
        <v>875</v>
      </c>
    </row>
    <row r="54" spans="1:5" ht="15" customHeight="1">
      <c r="A54" s="215">
        <v>102</v>
      </c>
      <c r="B54" s="217" t="s">
        <v>248</v>
      </c>
      <c r="C54" s="111">
        <v>228951</v>
      </c>
      <c r="D54" s="111" t="s">
        <v>35</v>
      </c>
      <c r="E54" s="111">
        <v>228951</v>
      </c>
    </row>
    <row r="55" spans="1:5" ht="15" customHeight="1">
      <c r="A55" s="215" t="s">
        <v>8</v>
      </c>
      <c r="B55" s="217" t="s">
        <v>854</v>
      </c>
      <c r="C55" s="111">
        <v>228951</v>
      </c>
      <c r="D55" s="111" t="s">
        <v>35</v>
      </c>
      <c r="E55" s="111">
        <v>228951</v>
      </c>
    </row>
    <row r="56" spans="1:5" ht="15" customHeight="1">
      <c r="A56" s="215" t="s">
        <v>8</v>
      </c>
      <c r="B56" s="217" t="s">
        <v>220</v>
      </c>
      <c r="C56" s="111">
        <v>228951</v>
      </c>
      <c r="D56" s="111" t="s">
        <v>35</v>
      </c>
      <c r="E56" s="111">
        <v>228951</v>
      </c>
    </row>
    <row r="57" spans="1:7" ht="44.25" customHeight="1">
      <c r="A57" s="215" t="s">
        <v>8</v>
      </c>
      <c r="B57" s="217" t="s">
        <v>221</v>
      </c>
      <c r="C57" s="111">
        <v>228951</v>
      </c>
      <c r="D57" s="111" t="s">
        <v>35</v>
      </c>
      <c r="E57" s="111">
        <v>228951</v>
      </c>
      <c r="F57" s="216" t="s">
        <v>855</v>
      </c>
      <c r="G57" s="217" t="s">
        <v>856</v>
      </c>
    </row>
    <row r="58" spans="1:5" ht="15" customHeight="1">
      <c r="A58" s="215">
        <v>103</v>
      </c>
      <c r="B58" s="217" t="s">
        <v>250</v>
      </c>
      <c r="C58" s="111">
        <v>36795</v>
      </c>
      <c r="D58" s="111" t="s">
        <v>35</v>
      </c>
      <c r="E58" s="111">
        <v>36795</v>
      </c>
    </row>
    <row r="59" spans="1:5" ht="15" customHeight="1">
      <c r="A59" s="215" t="s">
        <v>8</v>
      </c>
      <c r="B59" s="217" t="s">
        <v>854</v>
      </c>
      <c r="C59" s="111">
        <v>36795</v>
      </c>
      <c r="D59" s="111" t="s">
        <v>35</v>
      </c>
      <c r="E59" s="111">
        <v>36795</v>
      </c>
    </row>
    <row r="60" spans="1:5" ht="15" customHeight="1">
      <c r="A60" s="215" t="s">
        <v>8</v>
      </c>
      <c r="B60" s="217" t="s">
        <v>220</v>
      </c>
      <c r="C60" s="111">
        <v>36795</v>
      </c>
      <c r="D60" s="111" t="s">
        <v>35</v>
      </c>
      <c r="E60" s="111">
        <v>36795</v>
      </c>
    </row>
    <row r="61" spans="1:7" ht="46.5" customHeight="1">
      <c r="A61" s="219" t="s">
        <v>8</v>
      </c>
      <c r="B61" s="220" t="s">
        <v>221</v>
      </c>
      <c r="C61" s="119">
        <v>36795</v>
      </c>
      <c r="D61" s="119" t="s">
        <v>35</v>
      </c>
      <c r="E61" s="119">
        <v>36795</v>
      </c>
      <c r="F61" s="221" t="s">
        <v>855</v>
      </c>
      <c r="G61" s="220" t="s">
        <v>875</v>
      </c>
    </row>
    <row r="62" spans="1:5" ht="15" customHeight="1">
      <c r="A62" s="215">
        <v>104</v>
      </c>
      <c r="B62" s="217" t="s">
        <v>252</v>
      </c>
      <c r="C62" s="111">
        <v>244903</v>
      </c>
      <c r="D62" s="111">
        <v>315700</v>
      </c>
      <c r="E62" s="111">
        <v>560603</v>
      </c>
    </row>
    <row r="63" spans="1:5" ht="15" customHeight="1">
      <c r="A63" s="215" t="s">
        <v>8</v>
      </c>
      <c r="B63" s="217" t="s">
        <v>854</v>
      </c>
      <c r="C63" s="111">
        <v>160000</v>
      </c>
      <c r="D63" s="111" t="s">
        <v>35</v>
      </c>
      <c r="E63" s="111">
        <v>160000</v>
      </c>
    </row>
    <row r="64" spans="1:5" ht="15" customHeight="1">
      <c r="A64" s="215" t="s">
        <v>8</v>
      </c>
      <c r="B64" s="217" t="s">
        <v>220</v>
      </c>
      <c r="C64" s="111">
        <v>160000</v>
      </c>
      <c r="D64" s="111" t="s">
        <v>35</v>
      </c>
      <c r="E64" s="111">
        <v>160000</v>
      </c>
    </row>
    <row r="65" spans="1:7" ht="44.25" customHeight="1">
      <c r="A65" s="215" t="s">
        <v>8</v>
      </c>
      <c r="B65" s="217" t="s">
        <v>221</v>
      </c>
      <c r="C65" s="111">
        <v>160000</v>
      </c>
      <c r="D65" s="111" t="s">
        <v>35</v>
      </c>
      <c r="E65" s="111">
        <v>160000</v>
      </c>
      <c r="F65" s="216" t="s">
        <v>876</v>
      </c>
      <c r="G65" s="217" t="s">
        <v>877</v>
      </c>
    </row>
    <row r="66" spans="1:5" ht="15" customHeight="1">
      <c r="A66" s="215" t="s">
        <v>8</v>
      </c>
      <c r="B66" s="217" t="s">
        <v>860</v>
      </c>
      <c r="C66" s="111">
        <v>84903</v>
      </c>
      <c r="D66" s="111">
        <v>315700</v>
      </c>
      <c r="E66" s="111">
        <v>400603</v>
      </c>
    </row>
    <row r="67" spans="1:5" ht="15" customHeight="1">
      <c r="A67" s="215" t="s">
        <v>8</v>
      </c>
      <c r="B67" s="217" t="s">
        <v>230</v>
      </c>
      <c r="C67" s="111">
        <v>84903</v>
      </c>
      <c r="D67" s="111">
        <v>315700</v>
      </c>
      <c r="E67" s="111">
        <v>400603</v>
      </c>
    </row>
    <row r="68" spans="1:7" ht="41.25" customHeight="1">
      <c r="A68" s="215" t="s">
        <v>8</v>
      </c>
      <c r="B68" s="217" t="s">
        <v>232</v>
      </c>
      <c r="C68" s="111">
        <v>84903</v>
      </c>
      <c r="D68" s="111">
        <v>315700</v>
      </c>
      <c r="E68" s="111">
        <v>400603</v>
      </c>
      <c r="F68" s="216" t="s">
        <v>878</v>
      </c>
      <c r="G68" s="217" t="s">
        <v>879</v>
      </c>
    </row>
    <row r="69" spans="1:5" ht="15" customHeight="1">
      <c r="A69" s="215">
        <v>105</v>
      </c>
      <c r="B69" s="217" t="s">
        <v>254</v>
      </c>
      <c r="C69" s="111">
        <v>594025</v>
      </c>
      <c r="D69" s="111" t="s">
        <v>35</v>
      </c>
      <c r="E69" s="111">
        <v>594025</v>
      </c>
    </row>
    <row r="70" spans="1:5" ht="15" customHeight="1">
      <c r="A70" s="215" t="s">
        <v>8</v>
      </c>
      <c r="B70" s="217" t="s">
        <v>854</v>
      </c>
      <c r="C70" s="111">
        <v>187883</v>
      </c>
      <c r="D70" s="111" t="s">
        <v>35</v>
      </c>
      <c r="E70" s="111">
        <v>187883</v>
      </c>
    </row>
    <row r="71" spans="1:5" ht="15" customHeight="1">
      <c r="A71" s="215" t="s">
        <v>8</v>
      </c>
      <c r="B71" s="217" t="s">
        <v>220</v>
      </c>
      <c r="C71" s="111">
        <v>187883</v>
      </c>
      <c r="D71" s="111" t="s">
        <v>35</v>
      </c>
      <c r="E71" s="111">
        <v>187883</v>
      </c>
    </row>
    <row r="72" spans="1:7" ht="39" customHeight="1">
      <c r="A72" s="215" t="s">
        <v>8</v>
      </c>
      <c r="B72" s="217" t="s">
        <v>221</v>
      </c>
      <c r="C72" s="111">
        <v>187883</v>
      </c>
      <c r="D72" s="111" t="s">
        <v>35</v>
      </c>
      <c r="E72" s="111">
        <v>187883</v>
      </c>
      <c r="F72" s="216" t="s">
        <v>880</v>
      </c>
      <c r="G72" s="217" t="s">
        <v>856</v>
      </c>
    </row>
    <row r="73" spans="1:5" ht="15" customHeight="1">
      <c r="A73" s="215" t="s">
        <v>8</v>
      </c>
      <c r="B73" s="217" t="s">
        <v>860</v>
      </c>
      <c r="C73" s="111">
        <v>406142</v>
      </c>
      <c r="D73" s="111" t="s">
        <v>35</v>
      </c>
      <c r="E73" s="111">
        <v>406142</v>
      </c>
    </row>
    <row r="74" spans="1:5" ht="15" customHeight="1">
      <c r="A74" s="215" t="s">
        <v>8</v>
      </c>
      <c r="B74" s="217" t="s">
        <v>230</v>
      </c>
      <c r="C74" s="111">
        <v>406142</v>
      </c>
      <c r="D74" s="111" t="s">
        <v>35</v>
      </c>
      <c r="E74" s="111">
        <v>406142</v>
      </c>
    </row>
    <row r="75" spans="1:7" ht="36" customHeight="1">
      <c r="A75" s="215" t="s">
        <v>8</v>
      </c>
      <c r="B75" s="217" t="s">
        <v>232</v>
      </c>
      <c r="C75" s="111">
        <v>406142</v>
      </c>
      <c r="D75" s="111" t="s">
        <v>35</v>
      </c>
      <c r="E75" s="111">
        <v>406142</v>
      </c>
      <c r="F75" s="216" t="s">
        <v>881</v>
      </c>
      <c r="G75" s="217" t="s">
        <v>882</v>
      </c>
    </row>
    <row r="76" spans="1:5" ht="15" customHeight="1">
      <c r="A76" s="215">
        <v>106</v>
      </c>
      <c r="B76" s="217" t="s">
        <v>256</v>
      </c>
      <c r="C76" s="111">
        <v>151764</v>
      </c>
      <c r="D76" s="111" t="s">
        <v>35</v>
      </c>
      <c r="E76" s="111">
        <v>151764</v>
      </c>
    </row>
    <row r="77" spans="1:5" ht="15" customHeight="1">
      <c r="A77" s="215" t="s">
        <v>8</v>
      </c>
      <c r="B77" s="217" t="s">
        <v>854</v>
      </c>
      <c r="C77" s="111">
        <v>151764</v>
      </c>
      <c r="D77" s="111" t="s">
        <v>35</v>
      </c>
      <c r="E77" s="111">
        <v>151764</v>
      </c>
    </row>
    <row r="78" spans="1:5" ht="15" customHeight="1">
      <c r="A78" s="215" t="s">
        <v>8</v>
      </c>
      <c r="B78" s="217" t="s">
        <v>220</v>
      </c>
      <c r="C78" s="111">
        <v>151764</v>
      </c>
      <c r="D78" s="111" t="s">
        <v>35</v>
      </c>
      <c r="E78" s="111">
        <v>151764</v>
      </c>
    </row>
    <row r="79" spans="1:7" ht="40.5" customHeight="1">
      <c r="A79" s="215" t="s">
        <v>8</v>
      </c>
      <c r="B79" s="217" t="s">
        <v>221</v>
      </c>
      <c r="C79" s="111">
        <v>151764</v>
      </c>
      <c r="D79" s="111" t="s">
        <v>35</v>
      </c>
      <c r="E79" s="111">
        <v>151764</v>
      </c>
      <c r="F79" s="216" t="s">
        <v>883</v>
      </c>
      <c r="G79" s="217" t="s">
        <v>856</v>
      </c>
    </row>
    <row r="80" spans="1:5" ht="15" customHeight="1">
      <c r="A80" s="215">
        <v>107</v>
      </c>
      <c r="B80" s="217" t="s">
        <v>258</v>
      </c>
      <c r="C80" s="111">
        <v>320636</v>
      </c>
      <c r="D80" s="111" t="s">
        <v>35</v>
      </c>
      <c r="E80" s="111">
        <v>320636</v>
      </c>
    </row>
    <row r="81" spans="1:5" ht="15" customHeight="1">
      <c r="A81" s="215" t="s">
        <v>8</v>
      </c>
      <c r="B81" s="217" t="s">
        <v>854</v>
      </c>
      <c r="C81" s="111">
        <v>320636</v>
      </c>
      <c r="D81" s="111" t="s">
        <v>35</v>
      </c>
      <c r="E81" s="111">
        <v>320636</v>
      </c>
    </row>
    <row r="82" spans="1:5" ht="15" customHeight="1">
      <c r="A82" s="215" t="s">
        <v>8</v>
      </c>
      <c r="B82" s="217" t="s">
        <v>220</v>
      </c>
      <c r="C82" s="111">
        <v>320636</v>
      </c>
      <c r="D82" s="111" t="s">
        <v>35</v>
      </c>
      <c r="E82" s="111">
        <v>320636</v>
      </c>
    </row>
    <row r="83" spans="1:7" ht="48.75" customHeight="1">
      <c r="A83" s="215" t="s">
        <v>8</v>
      </c>
      <c r="B83" s="217" t="s">
        <v>221</v>
      </c>
      <c r="C83" s="111">
        <v>320636</v>
      </c>
      <c r="D83" s="111" t="s">
        <v>35</v>
      </c>
      <c r="E83" s="111">
        <v>320636</v>
      </c>
      <c r="F83" s="216" t="s">
        <v>884</v>
      </c>
      <c r="G83" s="217" t="s">
        <v>885</v>
      </c>
    </row>
    <row r="84" spans="1:5" ht="15" customHeight="1">
      <c r="A84" s="215">
        <v>108</v>
      </c>
      <c r="B84" s="217" t="s">
        <v>886</v>
      </c>
      <c r="C84" s="111">
        <v>2998925</v>
      </c>
      <c r="D84" s="111" t="s">
        <v>35</v>
      </c>
      <c r="E84" s="111">
        <v>2998925</v>
      </c>
    </row>
    <row r="85" spans="1:5" ht="15" customHeight="1">
      <c r="A85" s="215" t="s">
        <v>8</v>
      </c>
      <c r="B85" s="217" t="s">
        <v>854</v>
      </c>
      <c r="C85" s="111">
        <v>955000</v>
      </c>
      <c r="D85" s="111" t="s">
        <v>35</v>
      </c>
      <c r="E85" s="111">
        <v>955000</v>
      </c>
    </row>
    <row r="86" spans="1:5" ht="15" customHeight="1">
      <c r="A86" s="215" t="s">
        <v>8</v>
      </c>
      <c r="B86" s="217" t="s">
        <v>220</v>
      </c>
      <c r="C86" s="111">
        <v>955000</v>
      </c>
      <c r="D86" s="111" t="s">
        <v>35</v>
      </c>
      <c r="E86" s="111">
        <v>955000</v>
      </c>
    </row>
    <row r="87" spans="1:7" ht="54.75" customHeight="1">
      <c r="A87" s="219" t="s">
        <v>8</v>
      </c>
      <c r="B87" s="220" t="s">
        <v>221</v>
      </c>
      <c r="C87" s="119">
        <v>955000</v>
      </c>
      <c r="D87" s="119" t="s">
        <v>35</v>
      </c>
      <c r="E87" s="119">
        <v>955000</v>
      </c>
      <c r="F87" s="221" t="s">
        <v>887</v>
      </c>
      <c r="G87" s="220" t="s">
        <v>888</v>
      </c>
    </row>
    <row r="88" spans="1:5" ht="15" customHeight="1">
      <c r="A88" s="215" t="s">
        <v>8</v>
      </c>
      <c r="B88" s="217" t="s">
        <v>889</v>
      </c>
      <c r="C88" s="111">
        <v>1902700</v>
      </c>
      <c r="D88" s="111" t="s">
        <v>35</v>
      </c>
      <c r="E88" s="111">
        <v>1902700</v>
      </c>
    </row>
    <row r="89" spans="1:5" ht="15" customHeight="1">
      <c r="A89" s="215" t="s">
        <v>8</v>
      </c>
      <c r="B89" s="217" t="s">
        <v>890</v>
      </c>
      <c r="C89" s="111">
        <v>1902700</v>
      </c>
      <c r="D89" s="111" t="s">
        <v>35</v>
      </c>
      <c r="E89" s="111">
        <v>1902700</v>
      </c>
    </row>
    <row r="90" spans="1:7" ht="129.75" customHeight="1">
      <c r="A90" s="215" t="s">
        <v>8</v>
      </c>
      <c r="B90" s="217" t="s">
        <v>891</v>
      </c>
      <c r="C90" s="111">
        <v>1902700</v>
      </c>
      <c r="D90" s="111" t="s">
        <v>35</v>
      </c>
      <c r="E90" s="111">
        <v>1902700</v>
      </c>
      <c r="F90" s="216" t="s">
        <v>892</v>
      </c>
      <c r="G90" s="222" t="s">
        <v>893</v>
      </c>
    </row>
    <row r="91" spans="1:5" ht="15" customHeight="1">
      <c r="A91" s="215" t="s">
        <v>8</v>
      </c>
      <c r="B91" s="217" t="s">
        <v>860</v>
      </c>
      <c r="C91" s="111">
        <v>141225</v>
      </c>
      <c r="D91" s="111" t="s">
        <v>35</v>
      </c>
      <c r="E91" s="111">
        <v>141225</v>
      </c>
    </row>
    <row r="92" spans="1:5" ht="15" customHeight="1">
      <c r="A92" s="215" t="s">
        <v>8</v>
      </c>
      <c r="B92" s="217" t="s">
        <v>230</v>
      </c>
      <c r="C92" s="111">
        <v>141225</v>
      </c>
      <c r="D92" s="111" t="s">
        <v>35</v>
      </c>
      <c r="E92" s="111">
        <v>141225</v>
      </c>
    </row>
    <row r="93" spans="1:7" ht="55.5" customHeight="1">
      <c r="A93" s="215" t="s">
        <v>8</v>
      </c>
      <c r="B93" s="217" t="s">
        <v>894</v>
      </c>
      <c r="C93" s="111">
        <v>141225</v>
      </c>
      <c r="D93" s="111" t="s">
        <v>35</v>
      </c>
      <c r="E93" s="111">
        <v>141225</v>
      </c>
      <c r="F93" s="216" t="s">
        <v>895</v>
      </c>
      <c r="G93" s="217" t="s">
        <v>896</v>
      </c>
    </row>
    <row r="131" spans="1:7" ht="10.5">
      <c r="A131" s="219"/>
      <c r="B131" s="220"/>
      <c r="C131" s="119"/>
      <c r="D131" s="119"/>
      <c r="E131" s="119"/>
      <c r="F131" s="221"/>
      <c r="G131" s="220"/>
    </row>
  </sheetData>
  <sheetProtection/>
  <mergeCells count="4">
    <mergeCell ref="A1:A2"/>
    <mergeCell ref="B1:B2"/>
    <mergeCell ref="C1:F1"/>
    <mergeCell ref="G1:G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153"/>
  <sheetViews>
    <sheetView zoomScalePageLayoutView="0" workbookViewId="0" topLeftCell="A1">
      <selection activeCell="F13" sqref="F13:I13"/>
    </sheetView>
  </sheetViews>
  <sheetFormatPr defaultColWidth="9.33203125" defaultRowHeight="11.25"/>
  <cols>
    <col min="1" max="1" width="22.16015625" style="546" customWidth="1"/>
    <col min="2" max="2" width="29.16015625" style="546" bestFit="1" customWidth="1"/>
    <col min="3" max="3" width="27.5" style="546" customWidth="1"/>
    <col min="4" max="4" width="27.66015625" style="546" bestFit="1" customWidth="1"/>
    <col min="5" max="5" width="19.33203125" style="546" bestFit="1" customWidth="1"/>
    <col min="6" max="6" width="10.33203125" style="546" customWidth="1"/>
    <col min="7" max="7" width="19" style="546" customWidth="1"/>
    <col min="8" max="8" width="9.33203125" style="546" customWidth="1"/>
    <col min="9" max="9" width="35.33203125" style="546" customWidth="1"/>
    <col min="10" max="10" width="18.16015625" style="546" customWidth="1"/>
    <col min="11" max="16384" width="9.33203125" style="546" customWidth="1"/>
  </cols>
  <sheetData>
    <row r="1" spans="1:9" ht="19.5">
      <c r="A1" s="545" t="s">
        <v>1249</v>
      </c>
      <c r="B1" s="545"/>
      <c r="C1" s="545"/>
      <c r="D1" s="545"/>
      <c r="E1" s="545"/>
      <c r="F1" s="545"/>
      <c r="G1" s="545"/>
      <c r="H1" s="545"/>
      <c r="I1" s="545"/>
    </row>
    <row r="2" spans="1:9" ht="21">
      <c r="A2" s="547" t="s">
        <v>1250</v>
      </c>
      <c r="B2" s="547"/>
      <c r="C2" s="547"/>
      <c r="D2" s="547"/>
      <c r="E2" s="547"/>
      <c r="F2" s="547"/>
      <c r="G2" s="547"/>
      <c r="H2" s="547"/>
      <c r="I2" s="547"/>
    </row>
    <row r="3" spans="1:9" ht="21">
      <c r="A3" s="361" t="s">
        <v>1251</v>
      </c>
      <c r="B3" s="361"/>
      <c r="C3" s="361"/>
      <c r="D3" s="361"/>
      <c r="E3" s="361"/>
      <c r="F3" s="361"/>
      <c r="G3" s="361"/>
      <c r="H3" s="361"/>
      <c r="I3" s="361"/>
    </row>
    <row r="4" ht="19.5">
      <c r="A4" s="548" t="s">
        <v>1252</v>
      </c>
    </row>
    <row r="5" spans="1:2" ht="27.75" customHeight="1">
      <c r="A5" s="549" t="s">
        <v>1253</v>
      </c>
      <c r="B5" s="549"/>
    </row>
    <row r="6" spans="1:2" ht="28.5" customHeight="1" thickBot="1">
      <c r="A6" s="550" t="s">
        <v>1254</v>
      </c>
      <c r="B6" s="550"/>
    </row>
    <row r="7" spans="1:9" ht="31.5" customHeight="1" thickBot="1">
      <c r="A7" s="551" t="s">
        <v>1255</v>
      </c>
      <c r="B7" s="551" t="s">
        <v>18</v>
      </c>
      <c r="C7" s="551" t="s">
        <v>19</v>
      </c>
      <c r="D7" s="551" t="s">
        <v>1256</v>
      </c>
      <c r="E7" s="551"/>
      <c r="F7" s="551" t="s">
        <v>1257</v>
      </c>
      <c r="G7" s="551"/>
      <c r="H7" s="551"/>
      <c r="I7" s="551"/>
    </row>
    <row r="8" spans="1:9" ht="33" customHeight="1" thickBot="1">
      <c r="A8" s="551"/>
      <c r="B8" s="552"/>
      <c r="C8" s="551"/>
      <c r="D8" s="553" t="s">
        <v>1258</v>
      </c>
      <c r="E8" s="553" t="s">
        <v>852</v>
      </c>
      <c r="F8" s="551"/>
      <c r="G8" s="551"/>
      <c r="H8" s="551"/>
      <c r="I8" s="551"/>
    </row>
    <row r="9" spans="1:9" ht="17.25" thickBot="1">
      <c r="A9" s="554" t="s">
        <v>1259</v>
      </c>
      <c r="B9" s="555"/>
      <c r="C9" s="555"/>
      <c r="D9" s="555"/>
      <c r="E9" s="556"/>
      <c r="F9" s="557"/>
      <c r="G9" s="557"/>
      <c r="H9" s="557"/>
      <c r="I9" s="557"/>
    </row>
    <row r="10" spans="1:9" s="604" customFormat="1" ht="30.75" customHeight="1" thickBot="1">
      <c r="A10" s="558" t="s">
        <v>1260</v>
      </c>
      <c r="B10" s="559">
        <v>1598946000</v>
      </c>
      <c r="C10" s="559">
        <v>1496767875</v>
      </c>
      <c r="D10" s="559">
        <f>C10-B10</f>
        <v>-102178125</v>
      </c>
      <c r="E10" s="560">
        <f>D10/B10</f>
        <v>-0.06390342450589326</v>
      </c>
      <c r="F10" s="561"/>
      <c r="G10" s="561"/>
      <c r="H10" s="561"/>
      <c r="I10" s="561"/>
    </row>
    <row r="11" spans="1:9" ht="69.75" customHeight="1" thickBot="1">
      <c r="A11" s="555" t="s">
        <v>1261</v>
      </c>
      <c r="B11" s="562">
        <v>1000000</v>
      </c>
      <c r="C11" s="562">
        <v>2852156</v>
      </c>
      <c r="D11" s="562">
        <f>C11-B11</f>
        <v>1852156</v>
      </c>
      <c r="E11" s="560">
        <f>D11/B11</f>
        <v>1.852156</v>
      </c>
      <c r="F11" s="563" t="s">
        <v>1262</v>
      </c>
      <c r="G11" s="564"/>
      <c r="H11" s="564"/>
      <c r="I11" s="565"/>
    </row>
    <row r="12" spans="1:9" ht="69.75" customHeight="1" thickBot="1">
      <c r="A12" s="555" t="s">
        <v>1263</v>
      </c>
      <c r="B12" s="562">
        <v>18599000</v>
      </c>
      <c r="C12" s="562">
        <v>14259956</v>
      </c>
      <c r="D12" s="562">
        <f>C12-B12</f>
        <v>-4339044</v>
      </c>
      <c r="E12" s="560">
        <f>D12/B12</f>
        <v>-0.23329447819775256</v>
      </c>
      <c r="F12" s="563" t="s">
        <v>1264</v>
      </c>
      <c r="G12" s="564"/>
      <c r="H12" s="564"/>
      <c r="I12" s="565"/>
    </row>
    <row r="13" spans="1:9" ht="90" customHeight="1" thickBot="1">
      <c r="A13" s="555" t="s">
        <v>1265</v>
      </c>
      <c r="B13" s="562">
        <v>1590000</v>
      </c>
      <c r="C13" s="562">
        <v>3322949</v>
      </c>
      <c r="D13" s="562">
        <f>C13-B13</f>
        <v>1732949</v>
      </c>
      <c r="E13" s="560">
        <f>D13/B13</f>
        <v>1.0899050314465408</v>
      </c>
      <c r="F13" s="563" t="s">
        <v>1266</v>
      </c>
      <c r="G13" s="564"/>
      <c r="H13" s="564"/>
      <c r="I13" s="565"/>
    </row>
    <row r="14" spans="1:9" ht="31.5" customHeight="1" thickBot="1">
      <c r="A14" s="555" t="s">
        <v>1267</v>
      </c>
      <c r="B14" s="562">
        <v>3667023000</v>
      </c>
      <c r="C14" s="562">
        <v>3328947630</v>
      </c>
      <c r="D14" s="562">
        <f>C14-B14</f>
        <v>-338075370</v>
      </c>
      <c r="E14" s="566">
        <f>D14/B14</f>
        <v>-0.09219341411275576</v>
      </c>
      <c r="F14" s="567"/>
      <c r="G14" s="567"/>
      <c r="H14" s="567"/>
      <c r="I14" s="567"/>
    </row>
    <row r="15" spans="1:9" ht="69.75" customHeight="1" thickBot="1">
      <c r="A15" s="555" t="s">
        <v>1268</v>
      </c>
      <c r="B15" s="562">
        <v>1891000</v>
      </c>
      <c r="C15" s="562">
        <v>19109748</v>
      </c>
      <c r="D15" s="562">
        <f>C15-B15</f>
        <v>17218748</v>
      </c>
      <c r="E15" s="560">
        <f>D15/B15</f>
        <v>9.105630883130619</v>
      </c>
      <c r="F15" s="563" t="s">
        <v>1269</v>
      </c>
      <c r="G15" s="564"/>
      <c r="H15" s="564"/>
      <c r="I15" s="565"/>
    </row>
    <row r="16" spans="1:9" s="572" customFormat="1" ht="36" customHeight="1" thickBot="1">
      <c r="A16" s="568" t="s">
        <v>1270</v>
      </c>
      <c r="B16" s="569">
        <f>B15+B14+B13+B12+B11+B10</f>
        <v>5289049000</v>
      </c>
      <c r="C16" s="569">
        <f>C15+C14+C13+C12+C11+C10</f>
        <v>4865260314</v>
      </c>
      <c r="D16" s="569">
        <f>D15+D14+D13+D12+D11+D10</f>
        <v>-423788686</v>
      </c>
      <c r="E16" s="570">
        <f>D16/B16</f>
        <v>-0.08012568724547646</v>
      </c>
      <c r="F16" s="571"/>
      <c r="G16" s="571"/>
      <c r="H16" s="571"/>
      <c r="I16" s="571"/>
    </row>
    <row r="17" spans="1:9" ht="31.5" customHeight="1" thickBot="1">
      <c r="A17" s="551" t="s">
        <v>1255</v>
      </c>
      <c r="B17" s="551" t="s">
        <v>18</v>
      </c>
      <c r="C17" s="551" t="s">
        <v>19</v>
      </c>
      <c r="D17" s="551" t="s">
        <v>1256</v>
      </c>
      <c r="E17" s="551"/>
      <c r="F17" s="551" t="s">
        <v>1257</v>
      </c>
      <c r="G17" s="551"/>
      <c r="H17" s="551"/>
      <c r="I17" s="551"/>
    </row>
    <row r="18" spans="1:9" ht="33" customHeight="1" thickBot="1">
      <c r="A18" s="551"/>
      <c r="B18" s="552"/>
      <c r="C18" s="551"/>
      <c r="D18" s="553" t="s">
        <v>1258</v>
      </c>
      <c r="E18" s="553" t="s">
        <v>852</v>
      </c>
      <c r="F18" s="551"/>
      <c r="G18" s="551"/>
      <c r="H18" s="551"/>
      <c r="I18" s="551"/>
    </row>
    <row r="19" spans="1:9" ht="19.5" customHeight="1" thickBot="1">
      <c r="A19" s="554" t="s">
        <v>1271</v>
      </c>
      <c r="B19" s="555"/>
      <c r="C19" s="555"/>
      <c r="D19" s="555"/>
      <c r="E19" s="555"/>
      <c r="F19" s="557"/>
      <c r="G19" s="557"/>
      <c r="H19" s="557"/>
      <c r="I19" s="557"/>
    </row>
    <row r="20" spans="1:9" ht="24.75" customHeight="1" thickBot="1">
      <c r="A20" s="555" t="s">
        <v>1272</v>
      </c>
      <c r="B20" s="562">
        <v>16411022082</v>
      </c>
      <c r="C20" s="562">
        <v>15855012254</v>
      </c>
      <c r="D20" s="562">
        <f>C20-B20</f>
        <v>-556009828</v>
      </c>
      <c r="E20" s="566">
        <f>D20/B20</f>
        <v>-0.033880268104071645</v>
      </c>
      <c r="F20" s="567"/>
      <c r="G20" s="567"/>
      <c r="H20" s="567"/>
      <c r="I20" s="567"/>
    </row>
    <row r="21" spans="1:9" s="55" customFormat="1" ht="24.75" customHeight="1" thickBot="1">
      <c r="A21" s="555" t="s">
        <v>1273</v>
      </c>
      <c r="B21" s="562">
        <v>60041768</v>
      </c>
      <c r="C21" s="562">
        <v>57684063</v>
      </c>
      <c r="D21" s="562">
        <f>C21-B21</f>
        <v>-2357705</v>
      </c>
      <c r="E21" s="566">
        <f>D21/B21</f>
        <v>-0.039267747745202974</v>
      </c>
      <c r="F21" s="567"/>
      <c r="G21" s="567"/>
      <c r="H21" s="567"/>
      <c r="I21" s="567"/>
    </row>
    <row r="22" spans="1:9" ht="39.75" customHeight="1" thickBot="1">
      <c r="A22" s="555" t="s">
        <v>1274</v>
      </c>
      <c r="B22" s="562">
        <v>66040910</v>
      </c>
      <c r="C22" s="562">
        <v>60865842</v>
      </c>
      <c r="D22" s="562">
        <f>C22-B22</f>
        <v>-5175068</v>
      </c>
      <c r="E22" s="566">
        <f>D22/B22</f>
        <v>-0.07836154892474982</v>
      </c>
      <c r="F22" s="567"/>
      <c r="G22" s="567"/>
      <c r="H22" s="567"/>
      <c r="I22" s="567"/>
    </row>
    <row r="23" spans="1:9" ht="24.75" customHeight="1" thickBot="1">
      <c r="A23" s="555" t="s">
        <v>1275</v>
      </c>
      <c r="B23" s="562">
        <v>161889537</v>
      </c>
      <c r="C23" s="562">
        <v>159366304</v>
      </c>
      <c r="D23" s="562">
        <f>C23-B23</f>
        <v>-2523233</v>
      </c>
      <c r="E23" s="566">
        <f>D23/B23</f>
        <v>-0.015586140072783085</v>
      </c>
      <c r="F23" s="563"/>
      <c r="G23" s="564"/>
      <c r="H23" s="564"/>
      <c r="I23" s="565"/>
    </row>
    <row r="24" spans="1:9" ht="54.75" customHeight="1" thickBot="1">
      <c r="A24" s="555" t="s">
        <v>1276</v>
      </c>
      <c r="B24" s="562">
        <v>232636449</v>
      </c>
      <c r="C24" s="562">
        <v>204325665</v>
      </c>
      <c r="D24" s="562">
        <f>C24-B24</f>
        <v>-28310784</v>
      </c>
      <c r="E24" s="560">
        <f>D24/B24</f>
        <v>-0.12169539262525453</v>
      </c>
      <c r="F24" s="563" t="s">
        <v>1277</v>
      </c>
      <c r="G24" s="564"/>
      <c r="H24" s="564"/>
      <c r="I24" s="565"/>
    </row>
    <row r="25" spans="1:9" s="55" customFormat="1" ht="75" customHeight="1" thickBot="1">
      <c r="A25" s="555" t="s">
        <v>1278</v>
      </c>
      <c r="B25" s="562">
        <v>250924884</v>
      </c>
      <c r="C25" s="562">
        <v>223078804</v>
      </c>
      <c r="D25" s="562">
        <f>C25-B25</f>
        <v>-27846080</v>
      </c>
      <c r="E25" s="560">
        <f>D25/B25</f>
        <v>-0.11097376854820026</v>
      </c>
      <c r="F25" s="563" t="s">
        <v>1279</v>
      </c>
      <c r="G25" s="564"/>
      <c r="H25" s="564"/>
      <c r="I25" s="565"/>
    </row>
    <row r="26" spans="1:9" ht="24.75" customHeight="1" thickBot="1">
      <c r="A26" s="568" t="s">
        <v>1280</v>
      </c>
      <c r="B26" s="569">
        <f>SUM(B20:B25)</f>
        <v>17182555630</v>
      </c>
      <c r="C26" s="569">
        <f>SUM(C20:C25)</f>
        <v>16560332932</v>
      </c>
      <c r="D26" s="569">
        <f>C26-B26</f>
        <v>-622222698</v>
      </c>
      <c r="E26" s="570">
        <f>D26/B26</f>
        <v>-0.036212465211730556</v>
      </c>
      <c r="F26" s="567"/>
      <c r="G26" s="567"/>
      <c r="H26" s="567"/>
      <c r="I26" s="567"/>
    </row>
    <row r="27" spans="1:2" ht="24.75" customHeight="1" thickBot="1">
      <c r="A27" s="573" t="s">
        <v>1281</v>
      </c>
      <c r="B27" s="573"/>
    </row>
    <row r="28" spans="1:9" ht="27.75" customHeight="1" thickBot="1">
      <c r="A28" s="574" t="s">
        <v>1255</v>
      </c>
      <c r="B28" s="575" t="s">
        <v>208</v>
      </c>
      <c r="C28" s="574" t="s">
        <v>30</v>
      </c>
      <c r="D28" s="576" t="s">
        <v>1256</v>
      </c>
      <c r="E28" s="577"/>
      <c r="F28" s="576" t="s">
        <v>1257</v>
      </c>
      <c r="G28" s="578"/>
      <c r="H28" s="578"/>
      <c r="I28" s="577"/>
    </row>
    <row r="29" spans="1:9" ht="27.75" customHeight="1" thickBot="1">
      <c r="A29" s="579"/>
      <c r="B29" s="580"/>
      <c r="C29" s="579"/>
      <c r="D29" s="581" t="s">
        <v>1258</v>
      </c>
      <c r="E29" s="581" t="s">
        <v>852</v>
      </c>
      <c r="F29" s="576"/>
      <c r="G29" s="578"/>
      <c r="H29" s="578"/>
      <c r="I29" s="577"/>
    </row>
    <row r="30" spans="1:9" ht="29.25" customHeight="1" thickBot="1">
      <c r="A30" s="582" t="s">
        <v>1259</v>
      </c>
      <c r="B30" s="583"/>
      <c r="C30" s="583"/>
      <c r="D30" s="583"/>
      <c r="E30" s="583"/>
      <c r="F30" s="584"/>
      <c r="G30" s="585"/>
      <c r="H30" s="585"/>
      <c r="I30" s="586"/>
    </row>
    <row r="31" spans="1:9" ht="91.5" customHeight="1" thickBot="1">
      <c r="A31" s="587" t="s">
        <v>1282</v>
      </c>
      <c r="B31" s="588">
        <v>11686788</v>
      </c>
      <c r="C31" s="588">
        <v>893906</v>
      </c>
      <c r="D31" s="588">
        <f>C31-B31</f>
        <v>-10792882</v>
      </c>
      <c r="E31" s="589">
        <f>D31/B31</f>
        <v>-0.9235114045022464</v>
      </c>
      <c r="F31" s="590" t="s">
        <v>1283</v>
      </c>
      <c r="G31" s="591"/>
      <c r="H31" s="591"/>
      <c r="I31" s="592"/>
    </row>
    <row r="32" spans="1:9" ht="85.5" customHeight="1" thickBot="1">
      <c r="A32" s="587" t="s">
        <v>1284</v>
      </c>
      <c r="B32" s="588">
        <v>1273079</v>
      </c>
      <c r="C32" s="588">
        <v>81987</v>
      </c>
      <c r="D32" s="588">
        <f>C32-B32</f>
        <v>-1191092</v>
      </c>
      <c r="E32" s="589">
        <f>D32/B32</f>
        <v>-0.9355994404117891</v>
      </c>
      <c r="F32" s="590" t="s">
        <v>1285</v>
      </c>
      <c r="G32" s="591"/>
      <c r="H32" s="591"/>
      <c r="I32" s="592"/>
    </row>
    <row r="33" spans="1:9" ht="32.25" customHeight="1" thickBot="1">
      <c r="A33" s="582" t="s">
        <v>1247</v>
      </c>
      <c r="B33" s="593">
        <f>SUM(B31:B32)</f>
        <v>12959867</v>
      </c>
      <c r="C33" s="593">
        <f>SUM(C31:C32)</f>
        <v>975893</v>
      </c>
      <c r="D33" s="588">
        <f>C33-B33</f>
        <v>-11983974</v>
      </c>
      <c r="E33" s="589">
        <f>D33/B33</f>
        <v>-0.9246988414310116</v>
      </c>
      <c r="F33" s="563"/>
      <c r="G33" s="564"/>
      <c r="H33" s="564"/>
      <c r="I33" s="565"/>
    </row>
    <row r="34" spans="1:9" ht="29.25" customHeight="1" thickBot="1">
      <c r="A34" s="594" t="s">
        <v>1271</v>
      </c>
      <c r="B34" s="595"/>
      <c r="C34" s="595"/>
      <c r="D34" s="595"/>
      <c r="E34" s="595"/>
      <c r="F34" s="584"/>
      <c r="G34" s="585"/>
      <c r="H34" s="585"/>
      <c r="I34" s="586"/>
    </row>
    <row r="35" spans="1:9" ht="27.75" customHeight="1" thickBot="1">
      <c r="A35" s="574" t="s">
        <v>1255</v>
      </c>
      <c r="B35" s="575" t="s">
        <v>208</v>
      </c>
      <c r="C35" s="574" t="s">
        <v>30</v>
      </c>
      <c r="D35" s="576" t="s">
        <v>1256</v>
      </c>
      <c r="E35" s="577"/>
      <c r="F35" s="576" t="s">
        <v>1257</v>
      </c>
      <c r="G35" s="578"/>
      <c r="H35" s="578"/>
      <c r="I35" s="577"/>
    </row>
    <row r="36" spans="1:9" ht="27.75" customHeight="1" thickBot="1">
      <c r="A36" s="579"/>
      <c r="B36" s="580"/>
      <c r="C36" s="579"/>
      <c r="D36" s="581" t="s">
        <v>1258</v>
      </c>
      <c r="E36" s="581" t="s">
        <v>852</v>
      </c>
      <c r="F36" s="576"/>
      <c r="G36" s="578"/>
      <c r="H36" s="578"/>
      <c r="I36" s="577"/>
    </row>
    <row r="37" spans="1:9" ht="104.25" customHeight="1" thickBot="1">
      <c r="A37" s="587" t="s">
        <v>1282</v>
      </c>
      <c r="B37" s="588">
        <v>5859620</v>
      </c>
      <c r="C37" s="588">
        <v>5629800</v>
      </c>
      <c r="D37" s="588">
        <f>C37-B37</f>
        <v>-229820</v>
      </c>
      <c r="E37" s="589">
        <f>D37/B37</f>
        <v>-0.0392209733737</v>
      </c>
      <c r="F37" s="590"/>
      <c r="G37" s="591"/>
      <c r="H37" s="591"/>
      <c r="I37" s="592"/>
    </row>
    <row r="38" spans="1:9" ht="43.5" customHeight="1" thickBot="1">
      <c r="A38" s="587" t="s">
        <v>1286</v>
      </c>
      <c r="B38" s="588">
        <v>3962566</v>
      </c>
      <c r="C38" s="588">
        <v>3962566</v>
      </c>
      <c r="D38" s="588">
        <f>C38-B38</f>
        <v>0</v>
      </c>
      <c r="E38" s="589">
        <f>D38/B38</f>
        <v>0</v>
      </c>
      <c r="F38" s="563"/>
      <c r="G38" s="564"/>
      <c r="H38" s="564"/>
      <c r="I38" s="565"/>
    </row>
    <row r="39" spans="1:9" ht="39.75" customHeight="1" thickBot="1">
      <c r="A39" s="587" t="s">
        <v>1287</v>
      </c>
      <c r="B39" s="588">
        <v>25259027</v>
      </c>
      <c r="C39" s="588">
        <v>24784780</v>
      </c>
      <c r="D39" s="588">
        <f>C39-B39</f>
        <v>-474247</v>
      </c>
      <c r="E39" s="589">
        <f>D39/B39</f>
        <v>-0.018775347126395645</v>
      </c>
      <c r="F39" s="563"/>
      <c r="G39" s="564"/>
      <c r="H39" s="564"/>
      <c r="I39" s="565"/>
    </row>
    <row r="40" spans="1:9" ht="63" customHeight="1" thickBot="1">
      <c r="A40" s="587" t="s">
        <v>1284</v>
      </c>
      <c r="B40" s="588">
        <v>250000</v>
      </c>
      <c r="C40" s="588">
        <v>250000</v>
      </c>
      <c r="D40" s="588">
        <f>C40-B40</f>
        <v>0</v>
      </c>
      <c r="E40" s="589">
        <f>D40/B40</f>
        <v>0</v>
      </c>
      <c r="F40" s="590"/>
      <c r="G40" s="591"/>
      <c r="H40" s="591"/>
      <c r="I40" s="592"/>
    </row>
    <row r="41" spans="1:9" ht="25.5" customHeight="1" thickBot="1">
      <c r="A41" s="582" t="s">
        <v>1247</v>
      </c>
      <c r="B41" s="593">
        <f>SUM(B37:B40)</f>
        <v>35331213</v>
      </c>
      <c r="C41" s="593">
        <f>SUM(C37:C40)</f>
        <v>34627146</v>
      </c>
      <c r="D41" s="588">
        <f>C41-B41</f>
        <v>-704067</v>
      </c>
      <c r="E41" s="589">
        <f>D41/B41</f>
        <v>-0.019927620373520718</v>
      </c>
      <c r="F41" s="584"/>
      <c r="G41" s="585"/>
      <c r="H41" s="585"/>
      <c r="I41" s="586"/>
    </row>
    <row r="42" spans="1:9" ht="15" customHeight="1">
      <c r="A42" s="596"/>
      <c r="B42" s="596"/>
      <c r="C42" s="596"/>
      <c r="D42" s="596"/>
      <c r="E42" s="596"/>
      <c r="F42" s="597"/>
      <c r="G42" s="597"/>
      <c r="H42" s="597"/>
      <c r="I42" s="597"/>
    </row>
    <row r="43" spans="1:9" ht="25.5" customHeight="1">
      <c r="A43" s="549" t="s">
        <v>1288</v>
      </c>
      <c r="B43" s="598"/>
      <c r="C43" s="596"/>
      <c r="D43" s="596"/>
      <c r="E43" s="596"/>
      <c r="F43" s="597"/>
      <c r="G43" s="597"/>
      <c r="H43" s="597"/>
      <c r="I43" s="597"/>
    </row>
    <row r="44" spans="1:9" ht="25.5" customHeight="1">
      <c r="A44" s="599" t="s">
        <v>1289</v>
      </c>
      <c r="B44" s="599"/>
      <c r="C44" s="599"/>
      <c r="D44" s="599"/>
      <c r="E44" s="599"/>
      <c r="F44" s="599"/>
      <c r="G44" s="599"/>
      <c r="H44" s="599"/>
      <c r="I44" s="599"/>
    </row>
    <row r="45" spans="1:9" ht="90" customHeight="1">
      <c r="A45" s="600" t="s">
        <v>1290</v>
      </c>
      <c r="B45" s="601"/>
      <c r="C45" s="601"/>
      <c r="D45" s="601"/>
      <c r="E45" s="601"/>
      <c r="F45" s="601"/>
      <c r="G45" s="601"/>
      <c r="H45" s="601"/>
      <c r="I45" s="601"/>
    </row>
    <row r="46" spans="1:9" ht="86.25" customHeight="1">
      <c r="A46" s="600" t="s">
        <v>1291</v>
      </c>
      <c r="B46" s="601"/>
      <c r="C46" s="601"/>
      <c r="D46" s="601"/>
      <c r="E46" s="601"/>
      <c r="F46" s="601"/>
      <c r="G46" s="601"/>
      <c r="H46" s="601"/>
      <c r="I46" s="601"/>
    </row>
    <row r="47" spans="1:9" ht="32.25" customHeight="1">
      <c r="A47" s="600" t="s">
        <v>1292</v>
      </c>
      <c r="B47" s="601"/>
      <c r="C47" s="601"/>
      <c r="D47" s="601"/>
      <c r="E47" s="601"/>
      <c r="F47" s="601"/>
      <c r="G47" s="601"/>
      <c r="H47" s="601"/>
      <c r="I47" s="601"/>
    </row>
    <row r="48" spans="1:9" ht="25.5" customHeight="1">
      <c r="A48" s="599" t="s">
        <v>1293</v>
      </c>
      <c r="B48" s="599"/>
      <c r="C48" s="599"/>
      <c r="D48" s="599"/>
      <c r="E48" s="599"/>
      <c r="F48" s="599"/>
      <c r="G48" s="599"/>
      <c r="H48" s="599"/>
      <c r="I48" s="599"/>
    </row>
    <row r="49" spans="1:9" ht="60.75" customHeight="1">
      <c r="A49" s="600" t="s">
        <v>1294</v>
      </c>
      <c r="B49" s="601"/>
      <c r="C49" s="601"/>
      <c r="D49" s="601"/>
      <c r="E49" s="601"/>
      <c r="F49" s="601"/>
      <c r="G49" s="601"/>
      <c r="H49" s="601"/>
      <c r="I49" s="601"/>
    </row>
    <row r="50" spans="1:9" ht="33.75" customHeight="1">
      <c r="A50" s="600" t="s">
        <v>1295</v>
      </c>
      <c r="B50" s="601"/>
      <c r="C50" s="601"/>
      <c r="D50" s="601"/>
      <c r="E50" s="601"/>
      <c r="F50" s="601"/>
      <c r="G50" s="601"/>
      <c r="H50" s="601"/>
      <c r="I50" s="601"/>
    </row>
    <row r="51" spans="1:9" ht="32.25" customHeight="1">
      <c r="A51" s="600" t="s">
        <v>1296</v>
      </c>
      <c r="B51" s="601"/>
      <c r="C51" s="601"/>
      <c r="D51" s="601"/>
      <c r="E51" s="601"/>
      <c r="F51" s="601"/>
      <c r="G51" s="601"/>
      <c r="H51" s="601"/>
      <c r="I51" s="601"/>
    </row>
    <row r="52" spans="1:9" ht="19.5">
      <c r="A52" s="602" t="s">
        <v>1297</v>
      </c>
      <c r="B52" s="602"/>
      <c r="C52" s="602"/>
      <c r="D52" s="602"/>
      <c r="E52" s="602"/>
      <c r="F52" s="602"/>
      <c r="G52" s="602"/>
      <c r="H52" s="602"/>
      <c r="I52" s="602"/>
    </row>
    <row r="53" spans="1:9" ht="19.5">
      <c r="A53" s="549" t="s">
        <v>1298</v>
      </c>
      <c r="B53" s="596"/>
      <c r="C53" s="596"/>
      <c r="D53" s="596"/>
      <c r="E53" s="596"/>
      <c r="F53" s="597"/>
      <c r="G53" s="597"/>
      <c r="H53" s="597"/>
      <c r="I53" s="597"/>
    </row>
    <row r="54" spans="1:9" ht="19.5">
      <c r="A54" s="599" t="s">
        <v>1299</v>
      </c>
      <c r="B54" s="599"/>
      <c r="C54" s="599"/>
      <c r="D54" s="599"/>
      <c r="E54" s="599"/>
      <c r="F54" s="599"/>
      <c r="G54" s="599"/>
      <c r="H54" s="599"/>
      <c r="I54" s="599"/>
    </row>
    <row r="55" spans="1:9" ht="103.5" customHeight="1">
      <c r="A55" s="600" t="s">
        <v>1300</v>
      </c>
      <c r="B55" s="600"/>
      <c r="C55" s="600"/>
      <c r="D55" s="600"/>
      <c r="E55" s="600"/>
      <c r="F55" s="600"/>
      <c r="G55" s="600"/>
      <c r="H55" s="600"/>
      <c r="I55" s="600"/>
    </row>
    <row r="56" spans="1:9" ht="102" customHeight="1">
      <c r="A56" s="600" t="s">
        <v>1301</v>
      </c>
      <c r="B56" s="600"/>
      <c r="C56" s="600"/>
      <c r="D56" s="600"/>
      <c r="E56" s="600"/>
      <c r="F56" s="600"/>
      <c r="G56" s="600"/>
      <c r="H56" s="600"/>
      <c r="I56" s="600"/>
    </row>
    <row r="57" spans="1:9" ht="11.25" customHeight="1">
      <c r="A57" s="549"/>
      <c r="B57" s="596"/>
      <c r="C57" s="596"/>
      <c r="D57" s="596"/>
      <c r="E57" s="596"/>
      <c r="F57" s="597"/>
      <c r="G57" s="597"/>
      <c r="H57" s="597"/>
      <c r="I57" s="597"/>
    </row>
    <row r="58" spans="1:9" ht="19.5">
      <c r="A58" s="599" t="s">
        <v>1302</v>
      </c>
      <c r="B58" s="599"/>
      <c r="C58" s="599"/>
      <c r="D58" s="599"/>
      <c r="E58" s="599"/>
      <c r="F58" s="599"/>
      <c r="G58" s="599"/>
      <c r="H58" s="599"/>
      <c r="I58" s="599"/>
    </row>
    <row r="59" spans="1:9" s="604" customFormat="1" ht="89.25" customHeight="1">
      <c r="A59" s="603" t="s">
        <v>1303</v>
      </c>
      <c r="B59" s="603"/>
      <c r="C59" s="603"/>
      <c r="D59" s="603"/>
      <c r="E59" s="603"/>
      <c r="F59" s="603"/>
      <c r="G59" s="603"/>
      <c r="H59" s="603"/>
      <c r="I59" s="603"/>
    </row>
    <row r="60" spans="1:9" s="604" customFormat="1" ht="19.5">
      <c r="A60" s="605" t="s">
        <v>1304</v>
      </c>
      <c r="B60" s="605"/>
      <c r="C60" s="605"/>
      <c r="D60" s="605"/>
      <c r="E60" s="605"/>
      <c r="F60" s="605"/>
      <c r="G60" s="605"/>
      <c r="H60" s="605"/>
      <c r="I60" s="605"/>
    </row>
    <row r="61" spans="1:9" ht="12" customHeight="1">
      <c r="A61" s="596"/>
      <c r="B61" s="596"/>
      <c r="C61" s="596"/>
      <c r="D61" s="596"/>
      <c r="E61" s="596"/>
      <c r="F61" s="597"/>
      <c r="G61" s="597"/>
      <c r="H61" s="597"/>
      <c r="I61" s="597"/>
    </row>
    <row r="62" spans="1:9" ht="28.5" customHeight="1">
      <c r="A62" s="549" t="s">
        <v>1305</v>
      </c>
      <c r="B62" s="596"/>
      <c r="C62" s="596"/>
      <c r="D62" s="596"/>
      <c r="E62" s="596"/>
      <c r="F62" s="597"/>
      <c r="G62" s="597"/>
      <c r="H62" s="597"/>
      <c r="I62" s="597"/>
    </row>
    <row r="63" spans="1:9" ht="19.5">
      <c r="A63" s="549" t="s">
        <v>1306</v>
      </c>
      <c r="B63" s="596"/>
      <c r="C63" s="596"/>
      <c r="D63" s="596"/>
      <c r="E63" s="596"/>
      <c r="F63" s="597"/>
      <c r="G63" s="597"/>
      <c r="H63" s="597"/>
      <c r="I63" s="597"/>
    </row>
    <row r="64" spans="1:9" ht="19.5">
      <c r="A64" s="549"/>
      <c r="B64" s="596"/>
      <c r="C64" s="596"/>
      <c r="D64" s="596"/>
      <c r="E64" s="596"/>
      <c r="F64" s="597"/>
      <c r="G64" s="597"/>
      <c r="H64" s="597"/>
      <c r="I64" s="597"/>
    </row>
    <row r="65" spans="1:9" ht="19.5" customHeight="1">
      <c r="A65" s="549"/>
      <c r="B65" s="596"/>
      <c r="C65" s="596"/>
      <c r="D65" s="596"/>
      <c r="E65" s="596"/>
      <c r="F65" s="597"/>
      <c r="G65" s="597"/>
      <c r="H65" s="597"/>
      <c r="I65" s="597"/>
    </row>
    <row r="66" spans="1:9" ht="19.5" customHeight="1">
      <c r="A66" s="549"/>
      <c r="B66" s="596"/>
      <c r="C66" s="596"/>
      <c r="D66" s="596"/>
      <c r="E66" s="596"/>
      <c r="F66" s="597"/>
      <c r="G66" s="597"/>
      <c r="H66" s="597"/>
      <c r="I66" s="597"/>
    </row>
    <row r="67" spans="1:9" ht="19.5" customHeight="1">
      <c r="A67" s="549"/>
      <c r="B67" s="596"/>
      <c r="C67" s="596"/>
      <c r="D67" s="596"/>
      <c r="E67" s="596"/>
      <c r="F67" s="597"/>
      <c r="G67" s="597"/>
      <c r="H67" s="597"/>
      <c r="I67" s="597"/>
    </row>
    <row r="68" spans="1:9" ht="19.5" customHeight="1">
      <c r="A68" s="549"/>
      <c r="B68" s="596"/>
      <c r="C68" s="596"/>
      <c r="D68" s="596"/>
      <c r="E68" s="596"/>
      <c r="F68" s="597"/>
      <c r="G68" s="597"/>
      <c r="H68" s="597"/>
      <c r="I68" s="597"/>
    </row>
    <row r="69" spans="1:9" ht="19.5" customHeight="1">
      <c r="A69" s="549"/>
      <c r="B69" s="596"/>
      <c r="C69" s="596"/>
      <c r="D69" s="596"/>
      <c r="E69" s="596"/>
      <c r="F69" s="597"/>
      <c r="G69" s="597"/>
      <c r="H69" s="597"/>
      <c r="I69" s="597"/>
    </row>
    <row r="70" spans="1:9" ht="19.5" customHeight="1">
      <c r="A70" s="549"/>
      <c r="B70" s="596"/>
      <c r="C70" s="596"/>
      <c r="D70" s="596"/>
      <c r="E70" s="596"/>
      <c r="F70" s="597"/>
      <c r="G70" s="597"/>
      <c r="H70" s="597"/>
      <c r="I70" s="597"/>
    </row>
    <row r="71" spans="1:9" ht="19.5" customHeight="1">
      <c r="A71" s="549"/>
      <c r="B71" s="596"/>
      <c r="C71" s="596"/>
      <c r="D71" s="596"/>
      <c r="E71" s="596"/>
      <c r="F71" s="597"/>
      <c r="G71" s="597"/>
      <c r="H71" s="597"/>
      <c r="I71" s="597"/>
    </row>
    <row r="72" spans="1:9" ht="19.5" customHeight="1">
      <c r="A72" s="549"/>
      <c r="B72" s="596"/>
      <c r="C72" s="596"/>
      <c r="D72" s="596"/>
      <c r="E72" s="596"/>
      <c r="F72" s="597"/>
      <c r="G72" s="597"/>
      <c r="H72" s="597"/>
      <c r="I72" s="597"/>
    </row>
    <row r="73" spans="1:9" ht="19.5" customHeight="1">
      <c r="A73" s="549"/>
      <c r="B73" s="596"/>
      <c r="C73" s="596"/>
      <c r="D73" s="596"/>
      <c r="E73" s="596"/>
      <c r="F73" s="597"/>
      <c r="G73" s="597"/>
      <c r="H73" s="597"/>
      <c r="I73" s="597"/>
    </row>
    <row r="74" spans="1:9" ht="19.5" customHeight="1">
      <c r="A74" s="549"/>
      <c r="B74" s="596"/>
      <c r="C74" s="596"/>
      <c r="D74" s="596"/>
      <c r="E74" s="596"/>
      <c r="F74" s="597"/>
      <c r="G74" s="597"/>
      <c r="H74" s="597"/>
      <c r="I74" s="597"/>
    </row>
    <row r="75" spans="1:9" ht="19.5" customHeight="1">
      <c r="A75" s="549"/>
      <c r="B75" s="596"/>
      <c r="C75" s="596"/>
      <c r="D75" s="596"/>
      <c r="E75" s="596"/>
      <c r="F75" s="597"/>
      <c r="G75" s="597"/>
      <c r="H75" s="597"/>
      <c r="I75" s="597"/>
    </row>
    <row r="76" spans="1:9" ht="30" customHeight="1">
      <c r="A76" s="549"/>
      <c r="B76" s="596"/>
      <c r="C76" s="596"/>
      <c r="D76" s="596"/>
      <c r="E76" s="596"/>
      <c r="F76" s="597"/>
      <c r="G76" s="597"/>
      <c r="H76" s="597"/>
      <c r="I76" s="597"/>
    </row>
    <row r="77" spans="1:9" ht="19.5">
      <c r="A77" s="599" t="s">
        <v>1307</v>
      </c>
      <c r="B77" s="599"/>
      <c r="C77" s="599"/>
      <c r="D77" s="599"/>
      <c r="E77" s="599"/>
      <c r="F77" s="599"/>
      <c r="G77" s="599"/>
      <c r="H77" s="599"/>
      <c r="I77" s="599"/>
    </row>
    <row r="78" ht="19.5">
      <c r="A78" s="548" t="s">
        <v>1308</v>
      </c>
    </row>
    <row r="79" ht="19.5">
      <c r="A79" s="549" t="s">
        <v>1309</v>
      </c>
    </row>
    <row r="80" ht="19.5">
      <c r="A80" s="549" t="s">
        <v>1310</v>
      </c>
    </row>
    <row r="81" spans="1:9" ht="49.5" customHeight="1">
      <c r="A81" s="606" t="s">
        <v>1311</v>
      </c>
      <c r="B81" s="606"/>
      <c r="C81" s="606"/>
      <c r="D81" s="606"/>
      <c r="E81" s="606"/>
      <c r="F81" s="606"/>
      <c r="G81" s="606"/>
      <c r="H81" s="606"/>
      <c r="I81" s="606"/>
    </row>
    <row r="82" spans="1:9" ht="49.5" customHeight="1">
      <c r="A82" s="606" t="s">
        <v>1312</v>
      </c>
      <c r="B82" s="606"/>
      <c r="C82" s="606"/>
      <c r="D82" s="606"/>
      <c r="E82" s="606"/>
      <c r="F82" s="606"/>
      <c r="G82" s="606"/>
      <c r="H82" s="606"/>
      <c r="I82" s="606"/>
    </row>
    <row r="83" spans="1:9" ht="49.5" customHeight="1">
      <c r="A83" s="606" t="s">
        <v>1313</v>
      </c>
      <c r="B83" s="606"/>
      <c r="C83" s="606"/>
      <c r="D83" s="606"/>
      <c r="E83" s="606"/>
      <c r="F83" s="606"/>
      <c r="G83" s="606"/>
      <c r="H83" s="606"/>
      <c r="I83" s="606"/>
    </row>
    <row r="84" spans="1:9" ht="49.5" customHeight="1">
      <c r="A84" s="606" t="s">
        <v>1314</v>
      </c>
      <c r="B84" s="606"/>
      <c r="C84" s="606"/>
      <c r="D84" s="606"/>
      <c r="E84" s="606"/>
      <c r="F84" s="606"/>
      <c r="G84" s="606"/>
      <c r="H84" s="606"/>
      <c r="I84" s="606"/>
    </row>
    <row r="85" spans="1:9" ht="49.5" customHeight="1">
      <c r="A85" s="606" t="s">
        <v>1315</v>
      </c>
      <c r="B85" s="606"/>
      <c r="C85" s="606"/>
      <c r="D85" s="606"/>
      <c r="E85" s="606"/>
      <c r="F85" s="606"/>
      <c r="G85" s="606"/>
      <c r="H85" s="606"/>
      <c r="I85" s="606"/>
    </row>
    <row r="86" spans="1:9" ht="49.5" customHeight="1">
      <c r="A86" s="606" t="s">
        <v>1316</v>
      </c>
      <c r="B86" s="606"/>
      <c r="C86" s="606"/>
      <c r="D86" s="606"/>
      <c r="E86" s="606"/>
      <c r="F86" s="606"/>
      <c r="G86" s="606"/>
      <c r="H86" s="606"/>
      <c r="I86" s="606"/>
    </row>
    <row r="87" spans="1:9" ht="49.5" customHeight="1">
      <c r="A87" s="606" t="s">
        <v>1317</v>
      </c>
      <c r="B87" s="606"/>
      <c r="C87" s="606"/>
      <c r="D87" s="606"/>
      <c r="E87" s="606"/>
      <c r="F87" s="606"/>
      <c r="G87" s="606"/>
      <c r="H87" s="606"/>
      <c r="I87" s="606"/>
    </row>
    <row r="88" spans="1:9" ht="49.5" customHeight="1">
      <c r="A88" s="606" t="s">
        <v>1318</v>
      </c>
      <c r="B88" s="606"/>
      <c r="C88" s="606"/>
      <c r="D88" s="606"/>
      <c r="E88" s="606"/>
      <c r="F88" s="606"/>
      <c r="G88" s="606"/>
      <c r="H88" s="606"/>
      <c r="I88" s="606"/>
    </row>
    <row r="89" spans="1:9" ht="49.5" customHeight="1">
      <c r="A89" s="606" t="s">
        <v>1319</v>
      </c>
      <c r="B89" s="606"/>
      <c r="C89" s="606"/>
      <c r="D89" s="606"/>
      <c r="E89" s="606"/>
      <c r="F89" s="606"/>
      <c r="G89" s="606"/>
      <c r="H89" s="606"/>
      <c r="I89" s="606"/>
    </row>
    <row r="90" spans="1:9" ht="49.5" customHeight="1">
      <c r="A90" s="606" t="s">
        <v>1320</v>
      </c>
      <c r="B90" s="606"/>
      <c r="C90" s="606"/>
      <c r="D90" s="606"/>
      <c r="E90" s="606"/>
      <c r="F90" s="606"/>
      <c r="G90" s="606"/>
      <c r="H90" s="606"/>
      <c r="I90" s="606"/>
    </row>
    <row r="91" spans="1:9" ht="49.5" customHeight="1">
      <c r="A91" s="606" t="s">
        <v>1321</v>
      </c>
      <c r="B91" s="606"/>
      <c r="C91" s="606"/>
      <c r="D91" s="606"/>
      <c r="E91" s="606"/>
      <c r="F91" s="606"/>
      <c r="G91" s="606"/>
      <c r="H91" s="606"/>
      <c r="I91" s="606"/>
    </row>
    <row r="92" spans="1:9" ht="49.5" customHeight="1">
      <c r="A92" s="606" t="s">
        <v>1322</v>
      </c>
      <c r="B92" s="606"/>
      <c r="C92" s="606"/>
      <c r="D92" s="606"/>
      <c r="E92" s="606"/>
      <c r="F92" s="606"/>
      <c r="G92" s="606"/>
      <c r="H92" s="606"/>
      <c r="I92" s="606"/>
    </row>
    <row r="93" spans="1:9" ht="49.5" customHeight="1">
      <c r="A93" s="606" t="s">
        <v>1323</v>
      </c>
      <c r="B93" s="606"/>
      <c r="C93" s="606"/>
      <c r="D93" s="606"/>
      <c r="E93" s="606"/>
      <c r="F93" s="606"/>
      <c r="G93" s="606"/>
      <c r="H93" s="606"/>
      <c r="I93" s="606"/>
    </row>
    <row r="94" spans="1:9" ht="49.5" customHeight="1">
      <c r="A94" s="606" t="s">
        <v>1324</v>
      </c>
      <c r="B94" s="606"/>
      <c r="C94" s="606"/>
      <c r="D94" s="606"/>
      <c r="E94" s="606"/>
      <c r="F94" s="606"/>
      <c r="G94" s="606"/>
      <c r="H94" s="606"/>
      <c r="I94" s="606"/>
    </row>
    <row r="95" spans="1:9" ht="49.5" customHeight="1">
      <c r="A95" s="606" t="s">
        <v>1325</v>
      </c>
      <c r="B95" s="606"/>
      <c r="C95" s="606"/>
      <c r="D95" s="606"/>
      <c r="E95" s="606"/>
      <c r="F95" s="606"/>
      <c r="G95" s="606"/>
      <c r="H95" s="606"/>
      <c r="I95" s="606"/>
    </row>
    <row r="96" spans="1:9" ht="49.5" customHeight="1">
      <c r="A96" s="606" t="s">
        <v>1326</v>
      </c>
      <c r="B96" s="606"/>
      <c r="C96" s="606"/>
      <c r="D96" s="606"/>
      <c r="E96" s="606"/>
      <c r="F96" s="606"/>
      <c r="G96" s="606"/>
      <c r="H96" s="606"/>
      <c r="I96" s="606"/>
    </row>
    <row r="97" spans="1:9" ht="49.5" customHeight="1">
      <c r="A97" s="606" t="s">
        <v>1327</v>
      </c>
      <c r="B97" s="606"/>
      <c r="C97" s="606"/>
      <c r="D97" s="606"/>
      <c r="E97" s="606"/>
      <c r="F97" s="606"/>
      <c r="G97" s="606"/>
      <c r="H97" s="606"/>
      <c r="I97" s="606"/>
    </row>
    <row r="98" spans="1:9" ht="49.5" customHeight="1">
      <c r="A98" s="606" t="s">
        <v>1328</v>
      </c>
      <c r="B98" s="606"/>
      <c r="C98" s="606"/>
      <c r="D98" s="606"/>
      <c r="E98" s="606"/>
      <c r="F98" s="606"/>
      <c r="G98" s="606"/>
      <c r="H98" s="606"/>
      <c r="I98" s="606"/>
    </row>
    <row r="99" spans="1:9" ht="49.5" customHeight="1">
      <c r="A99" s="606" t="s">
        <v>1329</v>
      </c>
      <c r="B99" s="606"/>
      <c r="C99" s="606"/>
      <c r="D99" s="606"/>
      <c r="E99" s="606"/>
      <c r="F99" s="606"/>
      <c r="G99" s="606"/>
      <c r="H99" s="606"/>
      <c r="I99" s="606"/>
    </row>
    <row r="100" spans="1:9" ht="49.5" customHeight="1">
      <c r="A100" s="606" t="s">
        <v>1330</v>
      </c>
      <c r="B100" s="606"/>
      <c r="C100" s="606"/>
      <c r="D100" s="606"/>
      <c r="E100" s="606"/>
      <c r="F100" s="606"/>
      <c r="G100" s="606"/>
      <c r="H100" s="606"/>
      <c r="I100" s="606"/>
    </row>
    <row r="101" ht="22.5" customHeight="1">
      <c r="A101" s="548"/>
    </row>
    <row r="102" ht="20.25" thickBot="1">
      <c r="A102" s="549" t="s">
        <v>1331</v>
      </c>
    </row>
    <row r="103" spans="1:9" ht="21.75" customHeight="1" thickBot="1">
      <c r="A103" s="574" t="s">
        <v>1332</v>
      </c>
      <c r="B103" s="574" t="s">
        <v>1333</v>
      </c>
      <c r="C103" s="607" t="s">
        <v>1334</v>
      </c>
      <c r="D103" s="608" t="s">
        <v>1335</v>
      </c>
      <c r="E103" s="609"/>
      <c r="F103" s="609"/>
      <c r="G103" s="609"/>
      <c r="H103" s="609"/>
      <c r="I103" s="610"/>
    </row>
    <row r="104" spans="1:9" ht="27" customHeight="1" thickBot="1">
      <c r="A104" s="579"/>
      <c r="B104" s="579"/>
      <c r="C104" s="611"/>
      <c r="D104" s="551" t="s">
        <v>1336</v>
      </c>
      <c r="E104" s="551"/>
      <c r="F104" s="551"/>
      <c r="G104" s="551" t="s">
        <v>1337</v>
      </c>
      <c r="H104" s="551"/>
      <c r="I104" s="551"/>
    </row>
    <row r="105" spans="1:9" ht="128.25" customHeight="1" thickBot="1">
      <c r="A105" s="612" t="s">
        <v>1338</v>
      </c>
      <c r="B105" s="613" t="s">
        <v>1339</v>
      </c>
      <c r="C105" s="614" t="s">
        <v>1340</v>
      </c>
      <c r="D105" s="576" t="s">
        <v>1341</v>
      </c>
      <c r="E105" s="578"/>
      <c r="F105" s="577"/>
      <c r="G105" s="576" t="s">
        <v>1342</v>
      </c>
      <c r="H105" s="578"/>
      <c r="I105" s="577"/>
    </row>
    <row r="106" spans="1:9" ht="214.5" customHeight="1" thickBot="1">
      <c r="A106" s="612" t="s">
        <v>1343</v>
      </c>
      <c r="B106" s="615" t="s">
        <v>1344</v>
      </c>
      <c r="C106" s="614" t="s">
        <v>1345</v>
      </c>
      <c r="D106" s="576" t="s">
        <v>1341</v>
      </c>
      <c r="E106" s="578"/>
      <c r="F106" s="577"/>
      <c r="G106" s="576" t="s">
        <v>1342</v>
      </c>
      <c r="H106" s="578"/>
      <c r="I106" s="577"/>
    </row>
    <row r="107" spans="1:9" ht="125.25" customHeight="1" thickBot="1">
      <c r="A107" s="612" t="s">
        <v>790</v>
      </c>
      <c r="B107" s="613" t="s">
        <v>1346</v>
      </c>
      <c r="C107" s="614" t="s">
        <v>1347</v>
      </c>
      <c r="D107" s="576" t="s">
        <v>1341</v>
      </c>
      <c r="E107" s="578"/>
      <c r="F107" s="577"/>
      <c r="G107" s="576" t="s">
        <v>1342</v>
      </c>
      <c r="H107" s="578"/>
      <c r="I107" s="577"/>
    </row>
    <row r="108" spans="1:9" ht="152.25" customHeight="1" thickBot="1">
      <c r="A108" s="587" t="s">
        <v>1348</v>
      </c>
      <c r="B108" s="613" t="s">
        <v>1349</v>
      </c>
      <c r="C108" s="614" t="s">
        <v>1350</v>
      </c>
      <c r="D108" s="576" t="s">
        <v>1351</v>
      </c>
      <c r="E108" s="578"/>
      <c r="F108" s="577"/>
      <c r="G108" s="576" t="s">
        <v>1352</v>
      </c>
      <c r="H108" s="578"/>
      <c r="I108" s="577"/>
    </row>
    <row r="109" spans="1:9" ht="126" customHeight="1" thickBot="1">
      <c r="A109" s="587" t="s">
        <v>1353</v>
      </c>
      <c r="B109" s="613" t="s">
        <v>1354</v>
      </c>
      <c r="C109" s="614" t="s">
        <v>1355</v>
      </c>
      <c r="D109" s="576" t="s">
        <v>1351</v>
      </c>
      <c r="E109" s="578"/>
      <c r="F109" s="577"/>
      <c r="G109" s="576" t="s">
        <v>1352</v>
      </c>
      <c r="H109" s="578"/>
      <c r="I109" s="577"/>
    </row>
    <row r="110" spans="1:9" ht="196.5" customHeight="1">
      <c r="A110" s="616" t="s">
        <v>1356</v>
      </c>
      <c r="B110" s="616" t="s">
        <v>1357</v>
      </c>
      <c r="C110" s="617" t="s">
        <v>1358</v>
      </c>
      <c r="D110" s="607" t="s">
        <v>1359</v>
      </c>
      <c r="E110" s="618"/>
      <c r="F110" s="619"/>
      <c r="G110" s="607" t="s">
        <v>1342</v>
      </c>
      <c r="H110" s="618"/>
      <c r="I110" s="619"/>
    </row>
    <row r="111" spans="1:9" ht="215.25" customHeight="1" thickBot="1">
      <c r="A111" s="620"/>
      <c r="B111" s="620"/>
      <c r="C111" s="621"/>
      <c r="D111" s="611"/>
      <c r="E111" s="622"/>
      <c r="F111" s="623"/>
      <c r="G111" s="611"/>
      <c r="H111" s="622"/>
      <c r="I111" s="623"/>
    </row>
    <row r="112" spans="1:9" ht="21.75" customHeight="1" thickBot="1">
      <c r="A112" s="574" t="s">
        <v>1332</v>
      </c>
      <c r="B112" s="574" t="s">
        <v>1333</v>
      </c>
      <c r="C112" s="607" t="s">
        <v>1334</v>
      </c>
      <c r="D112" s="608" t="s">
        <v>1335</v>
      </c>
      <c r="E112" s="609"/>
      <c r="F112" s="609"/>
      <c r="G112" s="609"/>
      <c r="H112" s="609"/>
      <c r="I112" s="610"/>
    </row>
    <row r="113" spans="1:9" ht="27" customHeight="1" thickBot="1">
      <c r="A113" s="579"/>
      <c r="B113" s="579"/>
      <c r="C113" s="611"/>
      <c r="D113" s="551" t="s">
        <v>1336</v>
      </c>
      <c r="E113" s="551"/>
      <c r="F113" s="551"/>
      <c r="G113" s="551" t="s">
        <v>1337</v>
      </c>
      <c r="H113" s="551"/>
      <c r="I113" s="551"/>
    </row>
    <row r="114" spans="1:9" ht="383.25" customHeight="1" thickBot="1">
      <c r="A114" s="624" t="s">
        <v>1360</v>
      </c>
      <c r="B114" s="613" t="s">
        <v>1361</v>
      </c>
      <c r="C114" s="614" t="s">
        <v>1362</v>
      </c>
      <c r="D114" s="576" t="s">
        <v>1341</v>
      </c>
      <c r="E114" s="578"/>
      <c r="F114" s="577"/>
      <c r="G114" s="576" t="s">
        <v>1342</v>
      </c>
      <c r="H114" s="578"/>
      <c r="I114" s="577"/>
    </row>
    <row r="115" spans="1:9" ht="244.5" customHeight="1" thickBot="1">
      <c r="A115" s="624" t="s">
        <v>1363</v>
      </c>
      <c r="B115" s="613" t="s">
        <v>1364</v>
      </c>
      <c r="C115" s="614" t="s">
        <v>1365</v>
      </c>
      <c r="D115" s="576" t="s">
        <v>1341</v>
      </c>
      <c r="E115" s="578"/>
      <c r="F115" s="577"/>
      <c r="G115" s="576" t="s">
        <v>1342</v>
      </c>
      <c r="H115" s="578"/>
      <c r="I115" s="577"/>
    </row>
    <row r="116" spans="1:9" ht="86.25" customHeight="1" thickBot="1">
      <c r="A116" s="624" t="s">
        <v>1366</v>
      </c>
      <c r="B116" s="613" t="s">
        <v>1367</v>
      </c>
      <c r="C116" s="614" t="s">
        <v>1368</v>
      </c>
      <c r="D116" s="563" t="s">
        <v>1369</v>
      </c>
      <c r="E116" s="564"/>
      <c r="F116" s="565"/>
      <c r="G116" s="563" t="s">
        <v>1370</v>
      </c>
      <c r="H116" s="564"/>
      <c r="I116" s="565"/>
    </row>
    <row r="117" spans="1:9" ht="17.25" thickBot="1">
      <c r="A117" s="596" t="s">
        <v>1273</v>
      </c>
      <c r="B117" s="625"/>
      <c r="C117" s="625"/>
      <c r="D117" s="338"/>
      <c r="E117" s="338"/>
      <c r="F117" s="338"/>
      <c r="G117" s="626"/>
      <c r="H117" s="626"/>
      <c r="I117" s="626"/>
    </row>
    <row r="118" spans="1:9" ht="16.5" customHeight="1" thickBot="1">
      <c r="A118" s="574" t="s">
        <v>1332</v>
      </c>
      <c r="B118" s="574" t="s">
        <v>1333</v>
      </c>
      <c r="C118" s="607" t="s">
        <v>1334</v>
      </c>
      <c r="D118" s="608" t="s">
        <v>1335</v>
      </c>
      <c r="E118" s="609"/>
      <c r="F118" s="609"/>
      <c r="G118" s="609"/>
      <c r="H118" s="609"/>
      <c r="I118" s="610"/>
    </row>
    <row r="119" spans="1:9" ht="34.5" customHeight="1" thickBot="1">
      <c r="A119" s="579"/>
      <c r="B119" s="579"/>
      <c r="C119" s="611"/>
      <c r="D119" s="551" t="s">
        <v>1371</v>
      </c>
      <c r="E119" s="551"/>
      <c r="F119" s="551"/>
      <c r="G119" s="551" t="s">
        <v>1337</v>
      </c>
      <c r="H119" s="551"/>
      <c r="I119" s="551"/>
    </row>
    <row r="120" spans="1:9" ht="102.75" customHeight="1" thickBot="1">
      <c r="A120" s="627" t="s">
        <v>1372</v>
      </c>
      <c r="B120" s="628" t="s">
        <v>1373</v>
      </c>
      <c r="C120" s="629" t="s">
        <v>1374</v>
      </c>
      <c r="D120" s="630" t="s">
        <v>1375</v>
      </c>
      <c r="E120" s="631"/>
      <c r="F120" s="632"/>
      <c r="G120" s="633"/>
      <c r="H120" s="633"/>
      <c r="I120" s="633"/>
    </row>
    <row r="121" spans="1:9" ht="90" customHeight="1" thickBot="1">
      <c r="A121" s="627" t="s">
        <v>1376</v>
      </c>
      <c r="B121" s="628" t="s">
        <v>1377</v>
      </c>
      <c r="C121" s="629" t="s">
        <v>1378</v>
      </c>
      <c r="D121" s="630" t="s">
        <v>1379</v>
      </c>
      <c r="E121" s="631"/>
      <c r="F121" s="632"/>
      <c r="G121" s="634"/>
      <c r="H121" s="634"/>
      <c r="I121" s="634"/>
    </row>
    <row r="122" spans="1:9" ht="77.25" customHeight="1" thickBot="1">
      <c r="A122" s="627" t="s">
        <v>1380</v>
      </c>
      <c r="B122" s="628" t="s">
        <v>1381</v>
      </c>
      <c r="C122" s="629" t="s">
        <v>1382</v>
      </c>
      <c r="D122" s="630" t="s">
        <v>1383</v>
      </c>
      <c r="E122" s="631"/>
      <c r="F122" s="632"/>
      <c r="G122" s="634"/>
      <c r="H122" s="634"/>
      <c r="I122" s="634"/>
    </row>
    <row r="123" spans="1:9" ht="17.25" customHeight="1" thickBot="1">
      <c r="A123" s="635" t="s">
        <v>1384</v>
      </c>
      <c r="B123" s="146"/>
      <c r="C123" s="636"/>
      <c r="D123" s="636"/>
      <c r="E123" s="636"/>
      <c r="F123" s="636"/>
      <c r="G123" s="338"/>
      <c r="H123" s="338"/>
      <c r="I123" s="338"/>
    </row>
    <row r="124" spans="1:9" ht="16.5" customHeight="1" thickBot="1">
      <c r="A124" s="574" t="s">
        <v>1332</v>
      </c>
      <c r="B124" s="574" t="s">
        <v>1333</v>
      </c>
      <c r="C124" s="607" t="s">
        <v>1334</v>
      </c>
      <c r="D124" s="608" t="s">
        <v>1335</v>
      </c>
      <c r="E124" s="609"/>
      <c r="F124" s="609"/>
      <c r="G124" s="609"/>
      <c r="H124" s="609"/>
      <c r="I124" s="610"/>
    </row>
    <row r="125" spans="1:9" ht="34.5" customHeight="1" thickBot="1">
      <c r="A125" s="579"/>
      <c r="B125" s="579"/>
      <c r="C125" s="611"/>
      <c r="D125" s="551" t="s">
        <v>1371</v>
      </c>
      <c r="E125" s="551"/>
      <c r="F125" s="551"/>
      <c r="G125" s="551" t="s">
        <v>1337</v>
      </c>
      <c r="H125" s="551"/>
      <c r="I125" s="551"/>
    </row>
    <row r="126" spans="1:9" ht="87.75" customHeight="1" thickBot="1">
      <c r="A126" s="628" t="s">
        <v>1385</v>
      </c>
      <c r="B126" s="628" t="s">
        <v>1386</v>
      </c>
      <c r="C126" s="628" t="s">
        <v>1387</v>
      </c>
      <c r="D126" s="576" t="s">
        <v>1341</v>
      </c>
      <c r="E126" s="578"/>
      <c r="F126" s="577"/>
      <c r="G126" s="633"/>
      <c r="H126" s="633"/>
      <c r="I126" s="633"/>
    </row>
    <row r="127" spans="1:9" ht="16.5" customHeight="1" thickBot="1">
      <c r="A127" s="574" t="s">
        <v>1332</v>
      </c>
      <c r="B127" s="574" t="s">
        <v>1333</v>
      </c>
      <c r="C127" s="607" t="s">
        <v>1334</v>
      </c>
      <c r="D127" s="608" t="s">
        <v>1335</v>
      </c>
      <c r="E127" s="609"/>
      <c r="F127" s="609"/>
      <c r="G127" s="609"/>
      <c r="H127" s="609"/>
      <c r="I127" s="610"/>
    </row>
    <row r="128" spans="1:9" ht="34.5" customHeight="1" thickBot="1">
      <c r="A128" s="579"/>
      <c r="B128" s="579"/>
      <c r="C128" s="611"/>
      <c r="D128" s="551" t="s">
        <v>1371</v>
      </c>
      <c r="E128" s="551"/>
      <c r="F128" s="551"/>
      <c r="G128" s="551" t="s">
        <v>1337</v>
      </c>
      <c r="H128" s="551"/>
      <c r="I128" s="551"/>
    </row>
    <row r="129" spans="1:9" ht="139.5" customHeight="1" thickBot="1">
      <c r="A129" s="637" t="s">
        <v>1388</v>
      </c>
      <c r="B129" s="628" t="s">
        <v>1389</v>
      </c>
      <c r="C129" s="628" t="s">
        <v>1390</v>
      </c>
      <c r="D129" s="638" t="s">
        <v>1391</v>
      </c>
      <c r="E129" s="639"/>
      <c r="F129" s="640"/>
      <c r="G129" s="641"/>
      <c r="H129" s="641"/>
      <c r="I129" s="641"/>
    </row>
    <row r="130" spans="1:9" ht="17.25" thickBot="1">
      <c r="A130" s="596" t="s">
        <v>1392</v>
      </c>
      <c r="B130" s="625"/>
      <c r="C130" s="625"/>
      <c r="D130" s="338"/>
      <c r="E130" s="338"/>
      <c r="F130" s="338"/>
      <c r="G130" s="626"/>
      <c r="H130" s="626"/>
      <c r="I130" s="626"/>
    </row>
    <row r="131" spans="1:9" ht="16.5" customHeight="1" thickBot="1">
      <c r="A131" s="574" t="s">
        <v>1332</v>
      </c>
      <c r="B131" s="574" t="s">
        <v>1333</v>
      </c>
      <c r="C131" s="607" t="s">
        <v>1334</v>
      </c>
      <c r="D131" s="608" t="s">
        <v>1335</v>
      </c>
      <c r="E131" s="609"/>
      <c r="F131" s="609"/>
      <c r="G131" s="609"/>
      <c r="H131" s="609"/>
      <c r="I131" s="610"/>
    </row>
    <row r="132" spans="1:9" ht="34.5" customHeight="1" thickBot="1">
      <c r="A132" s="579"/>
      <c r="B132" s="579"/>
      <c r="C132" s="611"/>
      <c r="D132" s="551" t="s">
        <v>1371</v>
      </c>
      <c r="E132" s="551"/>
      <c r="F132" s="551"/>
      <c r="G132" s="551" t="s">
        <v>1337</v>
      </c>
      <c r="H132" s="551"/>
      <c r="I132" s="551"/>
    </row>
    <row r="133" spans="1:9" ht="327" thickBot="1">
      <c r="A133" s="558" t="s">
        <v>1393</v>
      </c>
      <c r="B133" s="555" t="s">
        <v>1394</v>
      </c>
      <c r="C133" s="642" t="s">
        <v>1395</v>
      </c>
      <c r="D133" s="576" t="s">
        <v>1341</v>
      </c>
      <c r="E133" s="578"/>
      <c r="F133" s="577"/>
      <c r="G133" s="633"/>
      <c r="H133" s="633"/>
      <c r="I133" s="633"/>
    </row>
    <row r="134" spans="1:9" ht="17.25" thickBot="1">
      <c r="A134" s="558" t="s">
        <v>1396</v>
      </c>
      <c r="B134" s="643"/>
      <c r="C134" s="643"/>
      <c r="D134" s="644"/>
      <c r="E134" s="645"/>
      <c r="F134" s="646"/>
      <c r="G134" s="647"/>
      <c r="H134" s="648"/>
      <c r="I134" s="649"/>
    </row>
    <row r="135" spans="1:9" ht="142.5" thickBot="1">
      <c r="A135" s="558" t="s">
        <v>1397</v>
      </c>
      <c r="B135" s="555" t="s">
        <v>1398</v>
      </c>
      <c r="C135" s="650" t="s">
        <v>1399</v>
      </c>
      <c r="D135" s="576" t="s">
        <v>1341</v>
      </c>
      <c r="E135" s="578"/>
      <c r="F135" s="577"/>
      <c r="G135" s="647"/>
      <c r="H135" s="648"/>
      <c r="I135" s="649"/>
    </row>
    <row r="136" spans="1:9" ht="189.75" thickBot="1">
      <c r="A136" s="558" t="s">
        <v>1400</v>
      </c>
      <c r="B136" s="555" t="s">
        <v>1401</v>
      </c>
      <c r="C136" s="650" t="s">
        <v>1402</v>
      </c>
      <c r="D136" s="576" t="s">
        <v>1341</v>
      </c>
      <c r="E136" s="578"/>
      <c r="F136" s="577"/>
      <c r="G136" s="633"/>
      <c r="H136" s="633"/>
      <c r="I136" s="633"/>
    </row>
    <row r="137" spans="1:9" ht="252.75" thickBot="1">
      <c r="A137" s="558" t="s">
        <v>1403</v>
      </c>
      <c r="B137" s="555" t="s">
        <v>1404</v>
      </c>
      <c r="C137" s="650" t="s">
        <v>1405</v>
      </c>
      <c r="D137" s="576" t="s">
        <v>1341</v>
      </c>
      <c r="E137" s="578"/>
      <c r="F137" s="577"/>
      <c r="G137" s="633"/>
      <c r="H137" s="633"/>
      <c r="I137" s="633"/>
    </row>
    <row r="138" spans="1:9" ht="17.25" thickBot="1">
      <c r="A138" s="596" t="s">
        <v>1406</v>
      </c>
      <c r="B138" s="625"/>
      <c r="C138" s="625"/>
      <c r="D138" s="338"/>
      <c r="E138" s="338"/>
      <c r="F138" s="338"/>
      <c r="G138" s="626"/>
      <c r="H138" s="626"/>
      <c r="I138" s="626"/>
    </row>
    <row r="139" spans="1:9" ht="16.5" customHeight="1" thickBot="1">
      <c r="A139" s="574" t="s">
        <v>1332</v>
      </c>
      <c r="B139" s="574" t="s">
        <v>1333</v>
      </c>
      <c r="C139" s="607" t="s">
        <v>1334</v>
      </c>
      <c r="D139" s="608" t="s">
        <v>1335</v>
      </c>
      <c r="E139" s="609"/>
      <c r="F139" s="609"/>
      <c r="G139" s="609"/>
      <c r="H139" s="609"/>
      <c r="I139" s="610"/>
    </row>
    <row r="140" spans="1:9" ht="34.5" customHeight="1" thickBot="1">
      <c r="A140" s="579"/>
      <c r="B140" s="579"/>
      <c r="C140" s="611"/>
      <c r="D140" s="551" t="s">
        <v>1371</v>
      </c>
      <c r="E140" s="551"/>
      <c r="F140" s="551"/>
      <c r="G140" s="551" t="s">
        <v>1337</v>
      </c>
      <c r="H140" s="551"/>
      <c r="I140" s="551"/>
    </row>
    <row r="141" spans="1:9" ht="83.25" thickBot="1">
      <c r="A141" s="651" t="s">
        <v>1407</v>
      </c>
      <c r="B141" s="651" t="s">
        <v>1408</v>
      </c>
      <c r="C141" s="652" t="s">
        <v>1409</v>
      </c>
      <c r="D141" s="653" t="s">
        <v>1341</v>
      </c>
      <c r="E141" s="654"/>
      <c r="F141" s="655"/>
      <c r="G141" s="656"/>
      <c r="H141" s="656"/>
      <c r="I141" s="656"/>
    </row>
    <row r="142" spans="1:9" ht="16.5" customHeight="1" thickBot="1">
      <c r="A142" s="574" t="s">
        <v>1332</v>
      </c>
      <c r="B142" s="574" t="s">
        <v>1333</v>
      </c>
      <c r="C142" s="607" t="s">
        <v>1334</v>
      </c>
      <c r="D142" s="608" t="s">
        <v>1335</v>
      </c>
      <c r="E142" s="609"/>
      <c r="F142" s="609"/>
      <c r="G142" s="609"/>
      <c r="H142" s="609"/>
      <c r="I142" s="610"/>
    </row>
    <row r="143" spans="1:9" ht="34.5" customHeight="1" thickBot="1">
      <c r="A143" s="579"/>
      <c r="B143" s="579"/>
      <c r="C143" s="611"/>
      <c r="D143" s="551" t="s">
        <v>1371</v>
      </c>
      <c r="E143" s="551"/>
      <c r="F143" s="551"/>
      <c r="G143" s="551" t="s">
        <v>1337</v>
      </c>
      <c r="H143" s="551"/>
      <c r="I143" s="551"/>
    </row>
    <row r="144" spans="1:9" ht="304.5" thickBot="1">
      <c r="A144" s="555" t="s">
        <v>1410</v>
      </c>
      <c r="B144" s="555" t="s">
        <v>1411</v>
      </c>
      <c r="C144" s="642" t="s">
        <v>1412</v>
      </c>
      <c r="D144" s="576" t="s">
        <v>1341</v>
      </c>
      <c r="E144" s="578"/>
      <c r="F144" s="577"/>
      <c r="G144" s="633"/>
      <c r="H144" s="633"/>
      <c r="I144" s="633"/>
    </row>
    <row r="145" spans="1:9" ht="17.25" thickBot="1">
      <c r="A145" s="596" t="s">
        <v>1413</v>
      </c>
      <c r="B145" s="625"/>
      <c r="C145" s="625"/>
      <c r="D145" s="338"/>
      <c r="E145" s="338"/>
      <c r="F145" s="338"/>
      <c r="G145" s="626"/>
      <c r="H145" s="626"/>
      <c r="I145" s="626"/>
    </row>
    <row r="146" spans="1:9" ht="16.5" customHeight="1" thickBot="1">
      <c r="A146" s="574" t="s">
        <v>1332</v>
      </c>
      <c r="B146" s="574" t="s">
        <v>1333</v>
      </c>
      <c r="C146" s="607" t="s">
        <v>1334</v>
      </c>
      <c r="D146" s="608" t="s">
        <v>1335</v>
      </c>
      <c r="E146" s="609"/>
      <c r="F146" s="609"/>
      <c r="G146" s="609"/>
      <c r="H146" s="609"/>
      <c r="I146" s="610"/>
    </row>
    <row r="147" spans="1:9" ht="34.5" customHeight="1" thickBot="1">
      <c r="A147" s="579"/>
      <c r="B147" s="579"/>
      <c r="C147" s="611"/>
      <c r="D147" s="551" t="s">
        <v>1371</v>
      </c>
      <c r="E147" s="551"/>
      <c r="F147" s="551"/>
      <c r="G147" s="551" t="s">
        <v>1337</v>
      </c>
      <c r="H147" s="551"/>
      <c r="I147" s="551"/>
    </row>
    <row r="148" spans="1:9" ht="282" thickBot="1">
      <c r="A148" s="657" t="s">
        <v>1414</v>
      </c>
      <c r="B148" s="555" t="s">
        <v>1415</v>
      </c>
      <c r="C148" s="642" t="s">
        <v>1416</v>
      </c>
      <c r="D148" s="551" t="s">
        <v>1359</v>
      </c>
      <c r="E148" s="551"/>
      <c r="F148" s="551"/>
      <c r="G148" s="633"/>
      <c r="H148" s="633"/>
      <c r="I148" s="633"/>
    </row>
    <row r="149" spans="1:9" ht="248.25" thickBot="1">
      <c r="A149" s="558" t="s">
        <v>1417</v>
      </c>
      <c r="B149" s="555" t="s">
        <v>1418</v>
      </c>
      <c r="C149" s="642" t="s">
        <v>1419</v>
      </c>
      <c r="D149" s="551" t="s">
        <v>1359</v>
      </c>
      <c r="E149" s="551"/>
      <c r="F149" s="551"/>
      <c r="G149" s="633"/>
      <c r="H149" s="633"/>
      <c r="I149" s="633"/>
    </row>
    <row r="150" spans="1:9" ht="11.25">
      <c r="A150" s="625"/>
      <c r="B150" s="625"/>
      <c r="C150" s="625"/>
      <c r="D150" s="338"/>
      <c r="E150" s="338"/>
      <c r="F150" s="338"/>
      <c r="G150" s="626"/>
      <c r="H150" s="626"/>
      <c r="I150" s="626"/>
    </row>
    <row r="151" ht="19.5">
      <c r="A151" s="548" t="s">
        <v>1420</v>
      </c>
    </row>
    <row r="152" spans="1:9" ht="47.25" customHeight="1">
      <c r="A152" s="658" t="s">
        <v>1421</v>
      </c>
      <c r="B152" s="658"/>
      <c r="C152" s="658"/>
      <c r="D152" s="658"/>
      <c r="E152" s="658"/>
      <c r="F152" s="658"/>
      <c r="G152" s="658"/>
      <c r="H152" s="658"/>
      <c r="I152" s="658"/>
    </row>
    <row r="153" spans="1:9" ht="101.25" customHeight="1">
      <c r="A153" s="659" t="s">
        <v>1422</v>
      </c>
      <c r="B153" s="659"/>
      <c r="C153" s="659"/>
      <c r="D153" s="659"/>
      <c r="E153" s="659"/>
      <c r="F153" s="659"/>
      <c r="G153" s="659"/>
      <c r="H153" s="659"/>
      <c r="I153" s="659"/>
    </row>
  </sheetData>
  <sheetProtection/>
  <mergeCells count="192">
    <mergeCell ref="D148:F148"/>
    <mergeCell ref="G148:I148"/>
    <mergeCell ref="D149:F149"/>
    <mergeCell ref="G149:I149"/>
    <mergeCell ref="A152:I152"/>
    <mergeCell ref="A153:I153"/>
    <mergeCell ref="D144:F144"/>
    <mergeCell ref="G144:I144"/>
    <mergeCell ref="A146:A147"/>
    <mergeCell ref="B146:B147"/>
    <mergeCell ref="C146:C147"/>
    <mergeCell ref="D146:I146"/>
    <mergeCell ref="D147:F147"/>
    <mergeCell ref="G147:I147"/>
    <mergeCell ref="D141:F141"/>
    <mergeCell ref="G141:I141"/>
    <mergeCell ref="A142:A143"/>
    <mergeCell ref="B142:B143"/>
    <mergeCell ref="C142:C143"/>
    <mergeCell ref="D142:I142"/>
    <mergeCell ref="D143:F143"/>
    <mergeCell ref="G143:I143"/>
    <mergeCell ref="D136:F136"/>
    <mergeCell ref="G136:I136"/>
    <mergeCell ref="D137:F137"/>
    <mergeCell ref="G137:I137"/>
    <mergeCell ref="A139:A140"/>
    <mergeCell ref="B139:B140"/>
    <mergeCell ref="C139:C140"/>
    <mergeCell ref="D139:I139"/>
    <mergeCell ref="D140:F140"/>
    <mergeCell ref="G140:I140"/>
    <mergeCell ref="D133:F133"/>
    <mergeCell ref="G133:I133"/>
    <mergeCell ref="D134:F134"/>
    <mergeCell ref="G134:I134"/>
    <mergeCell ref="D135:F135"/>
    <mergeCell ref="G135:I135"/>
    <mergeCell ref="D129:F129"/>
    <mergeCell ref="G129:I129"/>
    <mergeCell ref="A131:A132"/>
    <mergeCell ref="B131:B132"/>
    <mergeCell ref="C131:C132"/>
    <mergeCell ref="D131:I131"/>
    <mergeCell ref="D132:F132"/>
    <mergeCell ref="G132:I132"/>
    <mergeCell ref="D126:F126"/>
    <mergeCell ref="G126:I126"/>
    <mergeCell ref="A127:A128"/>
    <mergeCell ref="B127:B128"/>
    <mergeCell ref="C127:C128"/>
    <mergeCell ref="D127:I127"/>
    <mergeCell ref="D128:F128"/>
    <mergeCell ref="G128:I128"/>
    <mergeCell ref="A124:A125"/>
    <mergeCell ref="B124:B125"/>
    <mergeCell ref="C124:C125"/>
    <mergeCell ref="D124:I124"/>
    <mergeCell ref="D125:F125"/>
    <mergeCell ref="G125:I125"/>
    <mergeCell ref="D120:F120"/>
    <mergeCell ref="G120:I120"/>
    <mergeCell ref="D121:F121"/>
    <mergeCell ref="G121:I121"/>
    <mergeCell ref="D122:F122"/>
    <mergeCell ref="G122:I122"/>
    <mergeCell ref="A118:A119"/>
    <mergeCell ref="B118:B119"/>
    <mergeCell ref="C118:C119"/>
    <mergeCell ref="D118:I118"/>
    <mergeCell ref="D119:F119"/>
    <mergeCell ref="G119:I119"/>
    <mergeCell ref="D114:F114"/>
    <mergeCell ref="G114:I114"/>
    <mergeCell ref="D115:F115"/>
    <mergeCell ref="G115:I115"/>
    <mergeCell ref="D116:F116"/>
    <mergeCell ref="G116:I116"/>
    <mergeCell ref="A112:A113"/>
    <mergeCell ref="B112:B113"/>
    <mergeCell ref="C112:C113"/>
    <mergeCell ref="D112:I112"/>
    <mergeCell ref="D113:F113"/>
    <mergeCell ref="G113:I113"/>
    <mergeCell ref="D108:F108"/>
    <mergeCell ref="G108:I108"/>
    <mergeCell ref="D109:F109"/>
    <mergeCell ref="G109:I109"/>
    <mergeCell ref="A110:A111"/>
    <mergeCell ref="B110:B111"/>
    <mergeCell ref="C110:C111"/>
    <mergeCell ref="D110:F111"/>
    <mergeCell ref="G110:I111"/>
    <mergeCell ref="G104:I104"/>
    <mergeCell ref="D105:F105"/>
    <mergeCell ref="G105:I105"/>
    <mergeCell ref="D106:F106"/>
    <mergeCell ref="G106:I106"/>
    <mergeCell ref="D107:F107"/>
    <mergeCell ref="G107:I107"/>
    <mergeCell ref="A96:I96"/>
    <mergeCell ref="A97:I97"/>
    <mergeCell ref="A98:I98"/>
    <mergeCell ref="A99:I99"/>
    <mergeCell ref="A100:I100"/>
    <mergeCell ref="A103:A104"/>
    <mergeCell ref="B103:B104"/>
    <mergeCell ref="C103:C104"/>
    <mergeCell ref="D103:I103"/>
    <mergeCell ref="D104:F104"/>
    <mergeCell ref="A90:I90"/>
    <mergeCell ref="A91:I91"/>
    <mergeCell ref="A92:I92"/>
    <mergeCell ref="A93:I93"/>
    <mergeCell ref="A94:I94"/>
    <mergeCell ref="A95:I95"/>
    <mergeCell ref="A84:I84"/>
    <mergeCell ref="A85:I85"/>
    <mergeCell ref="A86:I86"/>
    <mergeCell ref="A87:I87"/>
    <mergeCell ref="A88:I88"/>
    <mergeCell ref="A89:I89"/>
    <mergeCell ref="A59:I59"/>
    <mergeCell ref="A60:I60"/>
    <mergeCell ref="A77:I77"/>
    <mergeCell ref="A81:I81"/>
    <mergeCell ref="A82:I82"/>
    <mergeCell ref="A83:I83"/>
    <mergeCell ref="A51:I51"/>
    <mergeCell ref="A52:I52"/>
    <mergeCell ref="A54:I54"/>
    <mergeCell ref="A55:I55"/>
    <mergeCell ref="A56:I56"/>
    <mergeCell ref="A58:I58"/>
    <mergeCell ref="A45:I45"/>
    <mergeCell ref="A46:I46"/>
    <mergeCell ref="A47:I47"/>
    <mergeCell ref="A48:I48"/>
    <mergeCell ref="A49:I49"/>
    <mergeCell ref="A50:I50"/>
    <mergeCell ref="F37:I37"/>
    <mergeCell ref="F38:I38"/>
    <mergeCell ref="F39:I39"/>
    <mergeCell ref="F40:I40"/>
    <mergeCell ref="F41:I41"/>
    <mergeCell ref="A44:I44"/>
    <mergeCell ref="F30:I30"/>
    <mergeCell ref="F31:I31"/>
    <mergeCell ref="F32:I32"/>
    <mergeCell ref="F33:I33"/>
    <mergeCell ref="F34:I34"/>
    <mergeCell ref="A35:A36"/>
    <mergeCell ref="B35:B36"/>
    <mergeCell ref="C35:C36"/>
    <mergeCell ref="D35:E35"/>
    <mergeCell ref="F35:I36"/>
    <mergeCell ref="F25:I25"/>
    <mergeCell ref="F26:I26"/>
    <mergeCell ref="A27:B27"/>
    <mergeCell ref="A28:A29"/>
    <mergeCell ref="B28:B29"/>
    <mergeCell ref="C28:C29"/>
    <mergeCell ref="D28:E28"/>
    <mergeCell ref="F28:I29"/>
    <mergeCell ref="F19:I19"/>
    <mergeCell ref="F20:I20"/>
    <mergeCell ref="F21:I21"/>
    <mergeCell ref="F22:I22"/>
    <mergeCell ref="F23:I23"/>
    <mergeCell ref="F24:I24"/>
    <mergeCell ref="F15:I15"/>
    <mergeCell ref="F16:I16"/>
    <mergeCell ref="A17:A18"/>
    <mergeCell ref="B17:B18"/>
    <mergeCell ref="C17:C18"/>
    <mergeCell ref="D17:E17"/>
    <mergeCell ref="F17:I18"/>
    <mergeCell ref="F9:I9"/>
    <mergeCell ref="F10:I10"/>
    <mergeCell ref="F11:I11"/>
    <mergeCell ref="F12:I12"/>
    <mergeCell ref="F13:I13"/>
    <mergeCell ref="F14:I14"/>
    <mergeCell ref="A1:I1"/>
    <mergeCell ref="A2:I2"/>
    <mergeCell ref="A3:I3"/>
    <mergeCell ref="A6:B6"/>
    <mergeCell ref="A7:A8"/>
    <mergeCell ref="B7:B8"/>
    <mergeCell ref="C7:C8"/>
    <mergeCell ref="D7:E7"/>
    <mergeCell ref="F7:I8"/>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E64"/>
  <sheetViews>
    <sheetView zoomScalePageLayoutView="0" workbookViewId="0" topLeftCell="A1">
      <selection activeCell="B10" sqref="B10"/>
    </sheetView>
  </sheetViews>
  <sheetFormatPr defaultColWidth="9.33203125" defaultRowHeight="11.25"/>
  <cols>
    <col min="1" max="1" width="6.83203125" style="226" customWidth="1"/>
    <col min="2" max="2" width="45" style="227" customWidth="1"/>
    <col min="3" max="3" width="23.33203125" style="111" customWidth="1"/>
    <col min="4" max="4" width="10" style="216" customWidth="1"/>
    <col min="5" max="5" width="44.83203125" style="217" customWidth="1"/>
    <col min="6" max="16384" width="9.33203125" style="218" customWidth="1"/>
  </cols>
  <sheetData>
    <row r="1" spans="1:5" s="223" customFormat="1" ht="30" customHeight="1">
      <c r="A1" s="463" t="s">
        <v>848</v>
      </c>
      <c r="B1" s="463" t="s">
        <v>849</v>
      </c>
      <c r="C1" s="465" t="s">
        <v>897</v>
      </c>
      <c r="D1" s="466"/>
      <c r="E1" s="463" t="s">
        <v>898</v>
      </c>
    </row>
    <row r="2" spans="1:5" s="225" customFormat="1" ht="19.5" customHeight="1">
      <c r="A2" s="464"/>
      <c r="B2" s="464"/>
      <c r="C2" s="224" t="s">
        <v>323</v>
      </c>
      <c r="D2" s="224" t="s">
        <v>852</v>
      </c>
      <c r="E2" s="464"/>
    </row>
    <row r="3" spans="1:3" ht="10.5">
      <c r="A3" s="226" t="s">
        <v>8</v>
      </c>
      <c r="B3" s="227" t="s">
        <v>329</v>
      </c>
      <c r="C3" s="111">
        <v>-393124877</v>
      </c>
    </row>
    <row r="4" spans="1:3" ht="10.5">
      <c r="A4" s="226">
        <v>107</v>
      </c>
      <c r="B4" s="227" t="s">
        <v>899</v>
      </c>
      <c r="C4" s="111">
        <v>30000</v>
      </c>
    </row>
    <row r="5" spans="1:3" ht="10.5">
      <c r="A5" s="226" t="s">
        <v>8</v>
      </c>
      <c r="B5" s="227" t="s">
        <v>854</v>
      </c>
      <c r="C5" s="111">
        <v>30000</v>
      </c>
    </row>
    <row r="6" spans="1:3" ht="10.5">
      <c r="A6" s="226" t="s">
        <v>8</v>
      </c>
      <c r="B6" s="227" t="s">
        <v>220</v>
      </c>
      <c r="C6" s="111">
        <v>30000</v>
      </c>
    </row>
    <row r="7" spans="1:5" ht="36" customHeight="1">
      <c r="A7" s="226" t="s">
        <v>8</v>
      </c>
      <c r="B7" s="227" t="s">
        <v>221</v>
      </c>
      <c r="C7" s="111">
        <v>30000</v>
      </c>
      <c r="D7" s="216" t="s">
        <v>900</v>
      </c>
      <c r="E7" s="222" t="s">
        <v>901</v>
      </c>
    </row>
    <row r="8" spans="1:3" ht="10.5">
      <c r="A8" s="226">
        <v>108</v>
      </c>
      <c r="B8" s="227" t="s">
        <v>902</v>
      </c>
      <c r="C8" s="111">
        <v>-393154877</v>
      </c>
    </row>
    <row r="9" spans="1:3" ht="10.5">
      <c r="A9" s="226" t="s">
        <v>8</v>
      </c>
      <c r="B9" s="227" t="s">
        <v>903</v>
      </c>
      <c r="C9" s="111">
        <v>-102178125</v>
      </c>
    </row>
    <row r="10" spans="1:3" ht="10.5">
      <c r="A10" s="226" t="s">
        <v>8</v>
      </c>
      <c r="B10" s="227" t="s">
        <v>904</v>
      </c>
      <c r="C10" s="111">
        <v>-102178125</v>
      </c>
    </row>
    <row r="11" spans="1:4" ht="10.5">
      <c r="A11" s="226" t="s">
        <v>8</v>
      </c>
      <c r="B11" s="227" t="s">
        <v>905</v>
      </c>
      <c r="C11" s="111">
        <v>-102178125</v>
      </c>
      <c r="D11" s="216" t="s">
        <v>906</v>
      </c>
    </row>
    <row r="12" spans="1:3" ht="10.5">
      <c r="A12" s="226" t="s">
        <v>8</v>
      </c>
      <c r="B12" s="227" t="s">
        <v>854</v>
      </c>
      <c r="C12" s="111">
        <v>1274218</v>
      </c>
    </row>
    <row r="13" spans="1:3" ht="10.5">
      <c r="A13" s="226" t="s">
        <v>8</v>
      </c>
      <c r="B13" s="227" t="s">
        <v>220</v>
      </c>
      <c r="C13" s="111">
        <v>1265364</v>
      </c>
    </row>
    <row r="14" spans="1:5" ht="45" customHeight="1">
      <c r="A14" s="226" t="s">
        <v>8</v>
      </c>
      <c r="B14" s="227" t="s">
        <v>221</v>
      </c>
      <c r="C14" s="111">
        <v>1265364</v>
      </c>
      <c r="D14" s="216" t="s">
        <v>907</v>
      </c>
      <c r="E14" s="222" t="s">
        <v>908</v>
      </c>
    </row>
    <row r="15" spans="1:3" ht="10.5">
      <c r="A15" s="226" t="s">
        <v>8</v>
      </c>
      <c r="B15" s="227" t="s">
        <v>909</v>
      </c>
      <c r="C15" s="111">
        <v>8854</v>
      </c>
    </row>
    <row r="16" spans="1:4" ht="10.5">
      <c r="A16" s="226" t="s">
        <v>8</v>
      </c>
      <c r="B16" s="227" t="s">
        <v>910</v>
      </c>
      <c r="C16" s="111">
        <v>8854</v>
      </c>
      <c r="D16" s="216" t="s">
        <v>8</v>
      </c>
    </row>
    <row r="17" spans="1:3" ht="10.5">
      <c r="A17" s="226" t="s">
        <v>8</v>
      </c>
      <c r="B17" s="227" t="s">
        <v>911</v>
      </c>
      <c r="C17" s="111">
        <v>-502325</v>
      </c>
    </row>
    <row r="18" spans="1:3" ht="10.5">
      <c r="A18" s="226" t="s">
        <v>8</v>
      </c>
      <c r="B18" s="227" t="s">
        <v>912</v>
      </c>
      <c r="C18" s="111">
        <v>99500</v>
      </c>
    </row>
    <row r="19" spans="1:4" ht="13.5" customHeight="1">
      <c r="A19" s="226" t="s">
        <v>8</v>
      </c>
      <c r="B19" s="227" t="s">
        <v>913</v>
      </c>
      <c r="C19" s="111">
        <v>7500</v>
      </c>
      <c r="D19" s="216" t="s">
        <v>914</v>
      </c>
    </row>
    <row r="20" spans="1:5" ht="46.5" customHeight="1">
      <c r="A20" s="226" t="s">
        <v>8</v>
      </c>
      <c r="B20" s="227" t="s">
        <v>915</v>
      </c>
      <c r="C20" s="111">
        <v>92000</v>
      </c>
      <c r="D20" s="216" t="s">
        <v>916</v>
      </c>
      <c r="E20" s="222" t="s">
        <v>917</v>
      </c>
    </row>
    <row r="21" spans="1:3" ht="10.5">
      <c r="A21" s="226" t="s">
        <v>8</v>
      </c>
      <c r="B21" s="227" t="s">
        <v>918</v>
      </c>
      <c r="C21" s="111">
        <v>-601825</v>
      </c>
    </row>
    <row r="22" spans="1:5" ht="51" customHeight="1">
      <c r="A22" s="226" t="s">
        <v>8</v>
      </c>
      <c r="B22" s="227" t="s">
        <v>919</v>
      </c>
      <c r="C22" s="111">
        <v>-5282</v>
      </c>
      <c r="D22" s="216" t="s">
        <v>920</v>
      </c>
      <c r="E22" s="222" t="s">
        <v>921</v>
      </c>
    </row>
    <row r="23" spans="1:4" ht="15" customHeight="1">
      <c r="A23" s="226" t="s">
        <v>8</v>
      </c>
      <c r="B23" s="227" t="s">
        <v>922</v>
      </c>
      <c r="C23" s="111">
        <v>28373</v>
      </c>
      <c r="D23" s="216" t="s">
        <v>923</v>
      </c>
    </row>
    <row r="24" spans="1:5" ht="48.75" customHeight="1">
      <c r="A24" s="226" t="s">
        <v>8</v>
      </c>
      <c r="B24" s="227" t="s">
        <v>924</v>
      </c>
      <c r="C24" s="111">
        <v>-624916</v>
      </c>
      <c r="D24" s="216" t="s">
        <v>925</v>
      </c>
      <c r="E24" s="222" t="s">
        <v>926</v>
      </c>
    </row>
    <row r="25" spans="1:3" ht="10.5">
      <c r="A25" s="226" t="s">
        <v>8</v>
      </c>
      <c r="B25" s="227" t="s">
        <v>927</v>
      </c>
      <c r="C25" s="111">
        <v>1360863</v>
      </c>
    </row>
    <row r="26" spans="1:3" ht="10.5">
      <c r="A26" s="226" t="s">
        <v>8</v>
      </c>
      <c r="B26" s="227" t="s">
        <v>928</v>
      </c>
      <c r="C26" s="111">
        <v>980856</v>
      </c>
    </row>
    <row r="27" spans="1:4" ht="10.5">
      <c r="A27" s="226" t="s">
        <v>8</v>
      </c>
      <c r="B27" s="227" t="s">
        <v>929</v>
      </c>
      <c r="C27" s="111">
        <v>19031</v>
      </c>
      <c r="D27" s="216" t="s">
        <v>8</v>
      </c>
    </row>
    <row r="28" spans="1:5" ht="46.5" customHeight="1">
      <c r="A28" s="226" t="s">
        <v>8</v>
      </c>
      <c r="B28" s="227" t="s">
        <v>930</v>
      </c>
      <c r="C28" s="111">
        <v>961825</v>
      </c>
      <c r="D28" s="216" t="s">
        <v>931</v>
      </c>
      <c r="E28" s="222" t="s">
        <v>932</v>
      </c>
    </row>
    <row r="29" spans="1:3" ht="10.5">
      <c r="A29" s="226" t="s">
        <v>8</v>
      </c>
      <c r="B29" s="227" t="s">
        <v>933</v>
      </c>
      <c r="C29" s="111">
        <v>380007</v>
      </c>
    </row>
    <row r="30" spans="1:5" ht="50.25" customHeight="1">
      <c r="A30" s="226" t="s">
        <v>8</v>
      </c>
      <c r="B30" s="227" t="s">
        <v>934</v>
      </c>
      <c r="C30" s="111">
        <v>380007</v>
      </c>
      <c r="D30" s="216" t="s">
        <v>935</v>
      </c>
      <c r="E30" s="222" t="s">
        <v>936</v>
      </c>
    </row>
    <row r="31" spans="1:3" ht="10.5">
      <c r="A31" s="226" t="s">
        <v>8</v>
      </c>
      <c r="B31" s="227" t="s">
        <v>889</v>
      </c>
      <c r="C31" s="111">
        <v>-310222120</v>
      </c>
    </row>
    <row r="32" spans="1:3" ht="10.5">
      <c r="A32" s="226" t="s">
        <v>8</v>
      </c>
      <c r="B32" s="227" t="s">
        <v>890</v>
      </c>
      <c r="C32" s="111">
        <v>-310222120</v>
      </c>
    </row>
    <row r="33" spans="1:4" ht="10.5">
      <c r="A33" s="226" t="s">
        <v>8</v>
      </c>
      <c r="B33" s="227" t="s">
        <v>891</v>
      </c>
      <c r="C33" s="111">
        <v>-310222120</v>
      </c>
      <c r="D33" s="216" t="s">
        <v>937</v>
      </c>
    </row>
    <row r="34" spans="1:3" ht="10.5">
      <c r="A34" s="226" t="s">
        <v>8</v>
      </c>
      <c r="B34" s="227" t="s">
        <v>860</v>
      </c>
      <c r="C34" s="111">
        <v>17112612</v>
      </c>
    </row>
    <row r="35" spans="1:3" ht="10.5">
      <c r="A35" s="226" t="s">
        <v>8</v>
      </c>
      <c r="B35" s="227" t="s">
        <v>230</v>
      </c>
      <c r="C35" s="111">
        <v>17112612</v>
      </c>
    </row>
    <row r="36" spans="1:5" ht="48.75" customHeight="1">
      <c r="A36" s="228" t="s">
        <v>8</v>
      </c>
      <c r="B36" s="229" t="s">
        <v>894</v>
      </c>
      <c r="C36" s="119">
        <v>15445431</v>
      </c>
      <c r="D36" s="221" t="s">
        <v>938</v>
      </c>
      <c r="E36" s="230" t="s">
        <v>939</v>
      </c>
    </row>
    <row r="37" spans="1:5" ht="49.5" customHeight="1">
      <c r="A37" s="226" t="s">
        <v>8</v>
      </c>
      <c r="B37" s="227" t="s">
        <v>232</v>
      </c>
      <c r="C37" s="111">
        <v>1667181</v>
      </c>
      <c r="D37" s="216" t="s">
        <v>940</v>
      </c>
      <c r="E37" s="222" t="s">
        <v>941</v>
      </c>
    </row>
    <row r="64" spans="1:5" ht="10.5">
      <c r="A64" s="228"/>
      <c r="B64" s="229"/>
      <c r="C64" s="119"/>
      <c r="D64" s="221"/>
      <c r="E64" s="220"/>
    </row>
  </sheetData>
  <sheetProtection/>
  <mergeCells count="4">
    <mergeCell ref="A1:A2"/>
    <mergeCell ref="B1:B2"/>
    <mergeCell ref="C1:D1"/>
    <mergeCell ref="E1:E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K92"/>
  <sheetViews>
    <sheetView zoomScalePageLayoutView="0" workbookViewId="0" topLeftCell="A1">
      <selection activeCell="C2" sqref="C2"/>
    </sheetView>
  </sheetViews>
  <sheetFormatPr defaultColWidth="9.33203125" defaultRowHeight="11.25"/>
  <cols>
    <col min="1" max="1" width="8.83203125" style="226" customWidth="1"/>
    <col min="2" max="2" width="40.83203125" style="227" customWidth="1"/>
    <col min="3" max="5" width="20.83203125" style="267" customWidth="1"/>
    <col min="6" max="6" width="12.83203125" style="216" customWidth="1"/>
    <col min="7" max="7" width="20.83203125" style="217" customWidth="1"/>
    <col min="8" max="8" width="20.83203125" style="232" customWidth="1"/>
    <col min="9" max="9" width="20.83203125" style="267" customWidth="1"/>
    <col min="10" max="10" width="54.83203125" style="227" customWidth="1"/>
    <col min="11" max="11" width="12.83203125" style="268" customWidth="1"/>
    <col min="12" max="16384" width="9.33203125" style="234" customWidth="1"/>
  </cols>
  <sheetData>
    <row r="1" spans="1:11" ht="24" customHeight="1">
      <c r="A1" s="231"/>
      <c r="B1" s="232"/>
      <c r="C1" s="233"/>
      <c r="D1" s="233"/>
      <c r="E1" s="388" t="s">
        <v>9</v>
      </c>
      <c r="F1" s="388"/>
      <c r="G1" s="389" t="s">
        <v>10</v>
      </c>
      <c r="H1" s="389"/>
      <c r="I1" s="233"/>
      <c r="J1" s="232"/>
      <c r="K1" s="234"/>
    </row>
    <row r="2" spans="1:11" ht="33" customHeight="1">
      <c r="A2" s="231"/>
      <c r="B2" s="232"/>
      <c r="C2" s="233"/>
      <c r="D2" s="468" t="s">
        <v>942</v>
      </c>
      <c r="E2" s="468"/>
      <c r="F2" s="468"/>
      <c r="G2" s="452" t="s">
        <v>943</v>
      </c>
      <c r="H2" s="452"/>
      <c r="I2" s="452"/>
      <c r="J2" s="232"/>
      <c r="K2" s="234"/>
    </row>
    <row r="3" spans="1:11" ht="18.75" customHeight="1">
      <c r="A3" s="235"/>
      <c r="B3" s="236"/>
      <c r="C3" s="237"/>
      <c r="D3" s="237"/>
      <c r="E3" s="469" t="s">
        <v>14</v>
      </c>
      <c r="F3" s="469"/>
      <c r="G3" s="371" t="s">
        <v>15</v>
      </c>
      <c r="H3" s="371"/>
      <c r="I3" s="237"/>
      <c r="J3" s="441" t="s">
        <v>944</v>
      </c>
      <c r="K3" s="441"/>
    </row>
    <row r="4" spans="1:11" s="223" customFormat="1" ht="27" customHeight="1">
      <c r="A4" s="467" t="s">
        <v>848</v>
      </c>
      <c r="B4" s="467" t="s">
        <v>945</v>
      </c>
      <c r="C4" s="467" t="s">
        <v>942</v>
      </c>
      <c r="D4" s="467"/>
      <c r="E4" s="467"/>
      <c r="F4" s="467"/>
      <c r="G4" s="467" t="s">
        <v>946</v>
      </c>
      <c r="H4" s="467"/>
      <c r="I4" s="467"/>
      <c r="J4" s="467"/>
      <c r="K4" s="467"/>
    </row>
    <row r="5" spans="1:11" s="223" customFormat="1" ht="34.5" customHeight="1">
      <c r="A5" s="467"/>
      <c r="B5" s="467"/>
      <c r="C5" s="238" t="s">
        <v>103</v>
      </c>
      <c r="D5" s="238" t="s">
        <v>32</v>
      </c>
      <c r="E5" s="239" t="s">
        <v>329</v>
      </c>
      <c r="F5" s="238" t="s">
        <v>852</v>
      </c>
      <c r="G5" s="238" t="s">
        <v>947</v>
      </c>
      <c r="H5" s="240" t="s">
        <v>948</v>
      </c>
      <c r="I5" s="238" t="s">
        <v>323</v>
      </c>
      <c r="J5" s="238" t="s">
        <v>949</v>
      </c>
      <c r="K5" s="238" t="s">
        <v>324</v>
      </c>
    </row>
    <row r="6" spans="1:11" ht="24.75" customHeight="1">
      <c r="A6" s="241" t="s">
        <v>8</v>
      </c>
      <c r="B6" s="242" t="s">
        <v>329</v>
      </c>
      <c r="C6" s="243">
        <v>8836000</v>
      </c>
      <c r="D6" s="243">
        <v>1112616</v>
      </c>
      <c r="E6" s="243">
        <v>9948616</v>
      </c>
      <c r="F6" s="244" t="s">
        <v>950</v>
      </c>
      <c r="G6" s="245" t="s">
        <v>8</v>
      </c>
      <c r="H6" s="187" t="s">
        <v>8</v>
      </c>
      <c r="I6" s="243">
        <v>9948616</v>
      </c>
      <c r="J6" s="246" t="s">
        <v>8</v>
      </c>
      <c r="K6" s="247"/>
    </row>
    <row r="7" spans="1:11" ht="16.5" hidden="1">
      <c r="A7" s="241">
        <v>104</v>
      </c>
      <c r="B7" s="242" t="s">
        <v>951</v>
      </c>
      <c r="C7" s="243" t="s">
        <v>8</v>
      </c>
      <c r="D7" s="243" t="s">
        <v>8</v>
      </c>
      <c r="E7" s="243" t="s">
        <v>8</v>
      </c>
      <c r="F7" s="248" t="s">
        <v>8</v>
      </c>
      <c r="G7" s="249" t="s">
        <v>8</v>
      </c>
      <c r="H7" s="187" t="s">
        <v>8</v>
      </c>
      <c r="I7" s="243" t="s">
        <v>8</v>
      </c>
      <c r="J7" s="246" t="s">
        <v>8</v>
      </c>
      <c r="K7" s="247"/>
    </row>
    <row r="8" spans="1:11" ht="16.5" hidden="1">
      <c r="A8" s="241" t="s">
        <v>8</v>
      </c>
      <c r="B8" s="242" t="s">
        <v>952</v>
      </c>
      <c r="C8" s="243" t="s">
        <v>8</v>
      </c>
      <c r="D8" s="243" t="s">
        <v>8</v>
      </c>
      <c r="E8" s="243" t="s">
        <v>8</v>
      </c>
      <c r="F8" s="248" t="s">
        <v>8</v>
      </c>
      <c r="G8" s="249" t="s">
        <v>8</v>
      </c>
      <c r="H8" s="187" t="s">
        <v>8</v>
      </c>
      <c r="I8" s="243" t="s">
        <v>8</v>
      </c>
      <c r="J8" s="246" t="s">
        <v>8</v>
      </c>
      <c r="K8" s="247"/>
    </row>
    <row r="9" spans="1:11" ht="16.5" hidden="1">
      <c r="A9" s="241" t="s">
        <v>8</v>
      </c>
      <c r="B9" s="242" t="s">
        <v>953</v>
      </c>
      <c r="C9" s="243" t="s">
        <v>8</v>
      </c>
      <c r="D9" s="243" t="s">
        <v>8</v>
      </c>
      <c r="E9" s="243" t="s">
        <v>8</v>
      </c>
      <c r="F9" s="248" t="s">
        <v>8</v>
      </c>
      <c r="G9" s="249" t="s">
        <v>8</v>
      </c>
      <c r="H9" s="187" t="s">
        <v>8</v>
      </c>
      <c r="I9" s="243" t="s">
        <v>8</v>
      </c>
      <c r="J9" s="246" t="s">
        <v>8</v>
      </c>
      <c r="K9" s="247"/>
    </row>
    <row r="10" spans="1:11" ht="16.5" hidden="1">
      <c r="A10" s="241" t="s">
        <v>8</v>
      </c>
      <c r="B10" s="242" t="s">
        <v>954</v>
      </c>
      <c r="C10" s="243" t="s">
        <v>8</v>
      </c>
      <c r="D10" s="243" t="s">
        <v>8</v>
      </c>
      <c r="E10" s="243" t="s">
        <v>8</v>
      </c>
      <c r="F10" s="248" t="s">
        <v>8</v>
      </c>
      <c r="G10" s="249" t="s">
        <v>13</v>
      </c>
      <c r="H10" s="187" t="s">
        <v>8</v>
      </c>
      <c r="I10" s="243" t="s">
        <v>8</v>
      </c>
      <c r="J10" s="246"/>
      <c r="K10" s="247"/>
    </row>
    <row r="11" spans="1:11" ht="141.75" hidden="1">
      <c r="A11" s="241"/>
      <c r="B11" s="242"/>
      <c r="C11" s="243" t="s">
        <v>8</v>
      </c>
      <c r="D11" s="243" t="s">
        <v>8</v>
      </c>
      <c r="E11" s="243" t="s">
        <v>8</v>
      </c>
      <c r="F11" s="248"/>
      <c r="G11" s="249"/>
      <c r="H11" s="187" t="s">
        <v>955</v>
      </c>
      <c r="I11" s="243" t="s">
        <v>8</v>
      </c>
      <c r="J11" s="246" t="s">
        <v>956</v>
      </c>
      <c r="K11" s="247"/>
    </row>
    <row r="12" spans="1:11" ht="16.5" hidden="1">
      <c r="A12" s="241">
        <v>106</v>
      </c>
      <c r="B12" s="242" t="s">
        <v>957</v>
      </c>
      <c r="C12" s="243" t="s">
        <v>8</v>
      </c>
      <c r="D12" s="243" t="s">
        <v>8</v>
      </c>
      <c r="E12" s="243" t="s">
        <v>8</v>
      </c>
      <c r="F12" s="248" t="s">
        <v>8</v>
      </c>
      <c r="G12" s="249" t="s">
        <v>8</v>
      </c>
      <c r="H12" s="187" t="s">
        <v>8</v>
      </c>
      <c r="I12" s="243" t="s">
        <v>8</v>
      </c>
      <c r="J12" s="246" t="s">
        <v>8</v>
      </c>
      <c r="K12" s="247"/>
    </row>
    <row r="13" spans="1:11" ht="16.5" hidden="1">
      <c r="A13" s="241" t="s">
        <v>8</v>
      </c>
      <c r="B13" s="242" t="s">
        <v>952</v>
      </c>
      <c r="C13" s="243" t="s">
        <v>8</v>
      </c>
      <c r="D13" s="243" t="s">
        <v>8</v>
      </c>
      <c r="E13" s="243" t="s">
        <v>8</v>
      </c>
      <c r="F13" s="248" t="s">
        <v>8</v>
      </c>
      <c r="G13" s="249" t="s">
        <v>8</v>
      </c>
      <c r="H13" s="187" t="s">
        <v>8</v>
      </c>
      <c r="I13" s="243" t="s">
        <v>8</v>
      </c>
      <c r="J13" s="246" t="s">
        <v>8</v>
      </c>
      <c r="K13" s="247"/>
    </row>
    <row r="14" spans="1:11" ht="16.5" hidden="1">
      <c r="A14" s="241" t="s">
        <v>8</v>
      </c>
      <c r="B14" s="242" t="s">
        <v>953</v>
      </c>
      <c r="C14" s="243" t="s">
        <v>8</v>
      </c>
      <c r="D14" s="243" t="s">
        <v>8</v>
      </c>
      <c r="E14" s="243" t="s">
        <v>8</v>
      </c>
      <c r="F14" s="248" t="s">
        <v>8</v>
      </c>
      <c r="G14" s="249" t="s">
        <v>8</v>
      </c>
      <c r="H14" s="187" t="s">
        <v>8</v>
      </c>
      <c r="I14" s="243" t="s">
        <v>8</v>
      </c>
      <c r="J14" s="246" t="s">
        <v>8</v>
      </c>
      <c r="K14" s="247"/>
    </row>
    <row r="15" spans="1:11" ht="16.5" hidden="1">
      <c r="A15" s="241" t="s">
        <v>8</v>
      </c>
      <c r="B15" s="242" t="s">
        <v>954</v>
      </c>
      <c r="C15" s="243" t="s">
        <v>8</v>
      </c>
      <c r="D15" s="243" t="s">
        <v>8</v>
      </c>
      <c r="E15" s="243" t="s">
        <v>8</v>
      </c>
      <c r="F15" s="248" t="s">
        <v>8</v>
      </c>
      <c r="G15" s="249" t="s">
        <v>958</v>
      </c>
      <c r="H15" s="187" t="s">
        <v>8</v>
      </c>
      <c r="I15" s="243" t="s">
        <v>8</v>
      </c>
      <c r="J15" s="246" t="s">
        <v>959</v>
      </c>
      <c r="K15" s="247"/>
    </row>
    <row r="16" spans="1:11" ht="47.25" hidden="1">
      <c r="A16" s="241"/>
      <c r="B16" s="242"/>
      <c r="C16" s="243" t="s">
        <v>8</v>
      </c>
      <c r="D16" s="243" t="s">
        <v>8</v>
      </c>
      <c r="E16" s="243" t="s">
        <v>8</v>
      </c>
      <c r="F16" s="248"/>
      <c r="G16" s="249"/>
      <c r="H16" s="187" t="s">
        <v>960</v>
      </c>
      <c r="I16" s="243" t="s">
        <v>8</v>
      </c>
      <c r="J16" s="246" t="s">
        <v>961</v>
      </c>
      <c r="K16" s="247"/>
    </row>
    <row r="17" spans="1:11" ht="16.5" hidden="1">
      <c r="A17" s="241">
        <v>107</v>
      </c>
      <c r="B17" s="242" t="s">
        <v>899</v>
      </c>
      <c r="C17" s="243" t="s">
        <v>8</v>
      </c>
      <c r="D17" s="243" t="s">
        <v>8</v>
      </c>
      <c r="E17" s="243" t="s">
        <v>8</v>
      </c>
      <c r="F17" s="248" t="s">
        <v>8</v>
      </c>
      <c r="G17" s="249" t="s">
        <v>8</v>
      </c>
      <c r="H17" s="187" t="s">
        <v>8</v>
      </c>
      <c r="I17" s="243" t="s">
        <v>8</v>
      </c>
      <c r="J17" s="246" t="s">
        <v>8</v>
      </c>
      <c r="K17" s="247"/>
    </row>
    <row r="18" spans="1:11" ht="16.5" hidden="1">
      <c r="A18" s="241" t="s">
        <v>8</v>
      </c>
      <c r="B18" s="242" t="s">
        <v>962</v>
      </c>
      <c r="C18" s="243" t="s">
        <v>8</v>
      </c>
      <c r="D18" s="243" t="s">
        <v>8</v>
      </c>
      <c r="E18" s="243" t="s">
        <v>8</v>
      </c>
      <c r="F18" s="248" t="s">
        <v>8</v>
      </c>
      <c r="G18" s="249" t="s">
        <v>8</v>
      </c>
      <c r="H18" s="187" t="s">
        <v>8</v>
      </c>
      <c r="I18" s="243" t="s">
        <v>8</v>
      </c>
      <c r="J18" s="246" t="s">
        <v>8</v>
      </c>
      <c r="K18" s="247"/>
    </row>
    <row r="19" spans="1:11" ht="16.5" hidden="1">
      <c r="A19" s="241" t="s">
        <v>8</v>
      </c>
      <c r="B19" s="242" t="s">
        <v>963</v>
      </c>
      <c r="C19" s="243" t="s">
        <v>8</v>
      </c>
      <c r="D19" s="243" t="s">
        <v>8</v>
      </c>
      <c r="E19" s="243" t="s">
        <v>8</v>
      </c>
      <c r="F19" s="248" t="s">
        <v>8</v>
      </c>
      <c r="G19" s="249" t="s">
        <v>8</v>
      </c>
      <c r="H19" s="187" t="s">
        <v>8</v>
      </c>
      <c r="I19" s="243" t="s">
        <v>8</v>
      </c>
      <c r="J19" s="246" t="s">
        <v>8</v>
      </c>
      <c r="K19" s="247"/>
    </row>
    <row r="20" spans="1:11" ht="16.5" hidden="1">
      <c r="A20" s="241" t="s">
        <v>8</v>
      </c>
      <c r="B20" s="242" t="s">
        <v>273</v>
      </c>
      <c r="C20" s="243" t="s">
        <v>8</v>
      </c>
      <c r="D20" s="243" t="s">
        <v>8</v>
      </c>
      <c r="E20" s="243" t="s">
        <v>8</v>
      </c>
      <c r="F20" s="248" t="s">
        <v>8</v>
      </c>
      <c r="G20" s="249" t="s">
        <v>13</v>
      </c>
      <c r="H20" s="187" t="s">
        <v>8</v>
      </c>
      <c r="I20" s="243" t="s">
        <v>8</v>
      </c>
      <c r="J20" s="246" t="s">
        <v>959</v>
      </c>
      <c r="K20" s="247"/>
    </row>
    <row r="21" spans="1:11" ht="31.5" hidden="1">
      <c r="A21" s="241"/>
      <c r="B21" s="242"/>
      <c r="C21" s="243" t="s">
        <v>8</v>
      </c>
      <c r="D21" s="243" t="s">
        <v>8</v>
      </c>
      <c r="E21" s="243" t="s">
        <v>8</v>
      </c>
      <c r="F21" s="248"/>
      <c r="G21" s="249"/>
      <c r="H21" s="187" t="s">
        <v>964</v>
      </c>
      <c r="I21" s="243" t="s">
        <v>8</v>
      </c>
      <c r="J21" s="246" t="s">
        <v>965</v>
      </c>
      <c r="K21" s="247"/>
    </row>
    <row r="22" spans="1:11" ht="16.5" hidden="1">
      <c r="A22" s="241" t="s">
        <v>8</v>
      </c>
      <c r="B22" s="242" t="s">
        <v>952</v>
      </c>
      <c r="C22" s="243" t="s">
        <v>8</v>
      </c>
      <c r="D22" s="243" t="s">
        <v>8</v>
      </c>
      <c r="E22" s="243" t="s">
        <v>8</v>
      </c>
      <c r="F22" s="248" t="s">
        <v>8</v>
      </c>
      <c r="G22" s="249" t="s">
        <v>8</v>
      </c>
      <c r="H22" s="187" t="s">
        <v>8</v>
      </c>
      <c r="I22" s="243" t="s">
        <v>8</v>
      </c>
      <c r="J22" s="246" t="s">
        <v>8</v>
      </c>
      <c r="K22" s="247"/>
    </row>
    <row r="23" spans="1:11" ht="16.5" hidden="1">
      <c r="A23" s="241" t="s">
        <v>8</v>
      </c>
      <c r="B23" s="242" t="s">
        <v>953</v>
      </c>
      <c r="C23" s="243" t="s">
        <v>8</v>
      </c>
      <c r="D23" s="243" t="s">
        <v>8</v>
      </c>
      <c r="E23" s="243" t="s">
        <v>8</v>
      </c>
      <c r="F23" s="248" t="s">
        <v>8</v>
      </c>
      <c r="G23" s="249" t="s">
        <v>8</v>
      </c>
      <c r="H23" s="187" t="s">
        <v>8</v>
      </c>
      <c r="I23" s="243" t="s">
        <v>8</v>
      </c>
      <c r="J23" s="246" t="s">
        <v>8</v>
      </c>
      <c r="K23" s="247"/>
    </row>
    <row r="24" spans="1:11" ht="31.5" hidden="1">
      <c r="A24" s="241" t="s">
        <v>8</v>
      </c>
      <c r="B24" s="242" t="s">
        <v>966</v>
      </c>
      <c r="C24" s="243" t="s">
        <v>8</v>
      </c>
      <c r="D24" s="243" t="s">
        <v>8</v>
      </c>
      <c r="E24" s="243" t="s">
        <v>8</v>
      </c>
      <c r="F24" s="248" t="s">
        <v>8</v>
      </c>
      <c r="G24" s="249" t="s">
        <v>13</v>
      </c>
      <c r="H24" s="187" t="s">
        <v>8</v>
      </c>
      <c r="I24" s="243" t="s">
        <v>8</v>
      </c>
      <c r="J24" s="246" t="s">
        <v>967</v>
      </c>
      <c r="K24" s="247"/>
    </row>
    <row r="25" spans="1:11" ht="31.5" hidden="1">
      <c r="A25" s="241"/>
      <c r="B25" s="242"/>
      <c r="C25" s="243" t="s">
        <v>8</v>
      </c>
      <c r="D25" s="243" t="s">
        <v>8</v>
      </c>
      <c r="E25" s="243" t="s">
        <v>8</v>
      </c>
      <c r="F25" s="248"/>
      <c r="G25" s="249"/>
      <c r="H25" s="187" t="s">
        <v>968</v>
      </c>
      <c r="I25" s="243" t="s">
        <v>8</v>
      </c>
      <c r="J25" s="246" t="s">
        <v>969</v>
      </c>
      <c r="K25" s="247"/>
    </row>
    <row r="26" spans="1:11" ht="47.25" hidden="1">
      <c r="A26" s="241"/>
      <c r="B26" s="242"/>
      <c r="C26" s="243" t="s">
        <v>8</v>
      </c>
      <c r="D26" s="243" t="s">
        <v>8</v>
      </c>
      <c r="E26" s="243" t="s">
        <v>8</v>
      </c>
      <c r="F26" s="248"/>
      <c r="G26" s="249"/>
      <c r="H26" s="187" t="s">
        <v>955</v>
      </c>
      <c r="I26" s="243" t="s">
        <v>8</v>
      </c>
      <c r="J26" s="246" t="s">
        <v>970</v>
      </c>
      <c r="K26" s="247"/>
    </row>
    <row r="27" spans="1:11" ht="16.5" hidden="1">
      <c r="A27" s="241" t="s">
        <v>8</v>
      </c>
      <c r="B27" s="242" t="s">
        <v>971</v>
      </c>
      <c r="C27" s="243" t="s">
        <v>8</v>
      </c>
      <c r="D27" s="243" t="s">
        <v>8</v>
      </c>
      <c r="E27" s="243" t="s">
        <v>8</v>
      </c>
      <c r="F27" s="248" t="s">
        <v>8</v>
      </c>
      <c r="G27" s="249" t="s">
        <v>13</v>
      </c>
      <c r="H27" s="187" t="s">
        <v>8</v>
      </c>
      <c r="I27" s="243" t="s">
        <v>8</v>
      </c>
      <c r="J27" s="246"/>
      <c r="K27" s="247"/>
    </row>
    <row r="28" spans="1:11" ht="63" hidden="1">
      <c r="A28" s="241"/>
      <c r="B28" s="242"/>
      <c r="C28" s="243" t="s">
        <v>8</v>
      </c>
      <c r="D28" s="243" t="s">
        <v>8</v>
      </c>
      <c r="E28" s="243" t="s">
        <v>8</v>
      </c>
      <c r="F28" s="248"/>
      <c r="G28" s="249"/>
      <c r="H28" s="187" t="s">
        <v>960</v>
      </c>
      <c r="I28" s="243" t="s">
        <v>8</v>
      </c>
      <c r="J28" s="246" t="s">
        <v>972</v>
      </c>
      <c r="K28" s="247"/>
    </row>
    <row r="29" spans="1:11" ht="31.5" hidden="1">
      <c r="A29" s="241"/>
      <c r="B29" s="242"/>
      <c r="C29" s="243" t="s">
        <v>8</v>
      </c>
      <c r="D29" s="243" t="s">
        <v>8</v>
      </c>
      <c r="E29" s="243" t="s">
        <v>8</v>
      </c>
      <c r="F29" s="248"/>
      <c r="G29" s="249"/>
      <c r="H29" s="187" t="s">
        <v>964</v>
      </c>
      <c r="I29" s="243" t="s">
        <v>8</v>
      </c>
      <c r="J29" s="246" t="s">
        <v>973</v>
      </c>
      <c r="K29" s="247"/>
    </row>
    <row r="30" spans="1:11" ht="24.75" customHeight="1">
      <c r="A30" s="241">
        <v>107</v>
      </c>
      <c r="B30" s="242" t="s">
        <v>974</v>
      </c>
      <c r="C30" s="243" t="s">
        <v>8</v>
      </c>
      <c r="D30" s="243">
        <v>99000</v>
      </c>
      <c r="E30" s="243">
        <v>99000</v>
      </c>
      <c r="F30" s="248" t="s">
        <v>975</v>
      </c>
      <c r="G30" s="249" t="s">
        <v>8</v>
      </c>
      <c r="H30" s="187" t="s">
        <v>8</v>
      </c>
      <c r="I30" s="243">
        <v>99000</v>
      </c>
      <c r="J30" s="246" t="s">
        <v>8</v>
      </c>
      <c r="K30" s="247"/>
    </row>
    <row r="31" spans="1:11" ht="24.75" customHeight="1">
      <c r="A31" s="241" t="s">
        <v>8</v>
      </c>
      <c r="B31" s="242" t="s">
        <v>952</v>
      </c>
      <c r="C31" s="243" t="s">
        <v>8</v>
      </c>
      <c r="D31" s="243">
        <v>99000</v>
      </c>
      <c r="E31" s="243">
        <v>99000</v>
      </c>
      <c r="F31" s="248" t="s">
        <v>975</v>
      </c>
      <c r="G31" s="249" t="s">
        <v>8</v>
      </c>
      <c r="H31" s="187" t="s">
        <v>8</v>
      </c>
      <c r="I31" s="243">
        <v>99000</v>
      </c>
      <c r="J31" s="246" t="s">
        <v>8</v>
      </c>
      <c r="K31" s="247"/>
    </row>
    <row r="32" spans="1:11" ht="24.75" customHeight="1">
      <c r="A32" s="241" t="s">
        <v>8</v>
      </c>
      <c r="B32" s="242" t="s">
        <v>953</v>
      </c>
      <c r="C32" s="243" t="s">
        <v>8</v>
      </c>
      <c r="D32" s="243">
        <v>99000</v>
      </c>
      <c r="E32" s="243">
        <v>99000</v>
      </c>
      <c r="F32" s="248" t="s">
        <v>975</v>
      </c>
      <c r="G32" s="249" t="s">
        <v>8</v>
      </c>
      <c r="H32" s="187" t="s">
        <v>8</v>
      </c>
      <c r="I32" s="243">
        <v>99000</v>
      </c>
      <c r="J32" s="246" t="s">
        <v>8</v>
      </c>
      <c r="K32" s="247"/>
    </row>
    <row r="33" spans="1:11" ht="15" customHeight="1" hidden="1">
      <c r="A33" s="241" t="s">
        <v>8</v>
      </c>
      <c r="B33" s="242" t="s">
        <v>966</v>
      </c>
      <c r="C33" s="243" t="s">
        <v>8</v>
      </c>
      <c r="D33" s="243" t="s">
        <v>8</v>
      </c>
      <c r="E33" s="243" t="s">
        <v>8</v>
      </c>
      <c r="F33" s="248" t="s">
        <v>8</v>
      </c>
      <c r="G33" s="249" t="s">
        <v>958</v>
      </c>
      <c r="H33" s="187" t="s">
        <v>8</v>
      </c>
      <c r="I33" s="243" t="s">
        <v>8</v>
      </c>
      <c r="J33" s="246" t="s">
        <v>959</v>
      </c>
      <c r="K33" s="247"/>
    </row>
    <row r="34" spans="1:11" ht="15" customHeight="1" hidden="1">
      <c r="A34" s="241"/>
      <c r="B34" s="242"/>
      <c r="C34" s="243" t="s">
        <v>8</v>
      </c>
      <c r="D34" s="243" t="s">
        <v>8</v>
      </c>
      <c r="E34" s="243" t="s">
        <v>8</v>
      </c>
      <c r="F34" s="248"/>
      <c r="G34" s="249"/>
      <c r="H34" s="187" t="s">
        <v>968</v>
      </c>
      <c r="I34" s="243" t="s">
        <v>8</v>
      </c>
      <c r="J34" s="246" t="s">
        <v>969</v>
      </c>
      <c r="K34" s="247"/>
    </row>
    <row r="35" spans="1:11" ht="204.75" customHeight="1">
      <c r="A35" s="241" t="s">
        <v>8</v>
      </c>
      <c r="B35" s="242" t="s">
        <v>971</v>
      </c>
      <c r="C35" s="243" t="s">
        <v>8</v>
      </c>
      <c r="D35" s="243">
        <v>99000</v>
      </c>
      <c r="E35" s="243">
        <v>99000</v>
      </c>
      <c r="F35" s="248" t="s">
        <v>976</v>
      </c>
      <c r="G35" s="249" t="s">
        <v>958</v>
      </c>
      <c r="H35" s="187" t="s">
        <v>977</v>
      </c>
      <c r="I35" s="243">
        <v>99000</v>
      </c>
      <c r="J35" s="250" t="s">
        <v>978</v>
      </c>
      <c r="K35" s="247"/>
    </row>
    <row r="36" spans="1:11" ht="15" customHeight="1" hidden="1">
      <c r="A36" s="251"/>
      <c r="B36" s="252"/>
      <c r="C36" s="253" t="s">
        <v>8</v>
      </c>
      <c r="D36" s="253" t="s">
        <v>8</v>
      </c>
      <c r="E36" s="253" t="s">
        <v>8</v>
      </c>
      <c r="F36" s="254"/>
      <c r="G36" s="255"/>
      <c r="H36" s="84" t="s">
        <v>979</v>
      </c>
      <c r="I36" s="253" t="s">
        <v>8</v>
      </c>
      <c r="J36" s="256" t="s">
        <v>980</v>
      </c>
      <c r="K36" s="257"/>
    </row>
    <row r="37" spans="1:11" ht="220.5" hidden="1">
      <c r="A37" s="241"/>
      <c r="B37" s="242"/>
      <c r="C37" s="243" t="s">
        <v>8</v>
      </c>
      <c r="D37" s="243" t="s">
        <v>8</v>
      </c>
      <c r="E37" s="243" t="s">
        <v>8</v>
      </c>
      <c r="F37" s="248"/>
      <c r="G37" s="249"/>
      <c r="H37" s="187"/>
      <c r="I37" s="243">
        <v>99000</v>
      </c>
      <c r="J37" s="246" t="s">
        <v>981</v>
      </c>
      <c r="K37" s="247"/>
    </row>
    <row r="38" spans="1:11" ht="47.25" hidden="1">
      <c r="A38" s="241"/>
      <c r="B38" s="242"/>
      <c r="C38" s="243" t="s">
        <v>8</v>
      </c>
      <c r="D38" s="243" t="s">
        <v>8</v>
      </c>
      <c r="E38" s="243" t="s">
        <v>8</v>
      </c>
      <c r="F38" s="248"/>
      <c r="G38" s="249"/>
      <c r="H38" s="187" t="s">
        <v>955</v>
      </c>
      <c r="I38" s="243" t="s">
        <v>8</v>
      </c>
      <c r="J38" s="246" t="s">
        <v>982</v>
      </c>
      <c r="K38" s="247"/>
    </row>
    <row r="39" spans="1:11" ht="31.5" hidden="1">
      <c r="A39" s="241"/>
      <c r="B39" s="242"/>
      <c r="C39" s="243" t="s">
        <v>8</v>
      </c>
      <c r="D39" s="243" t="s">
        <v>8</v>
      </c>
      <c r="E39" s="243" t="s">
        <v>8</v>
      </c>
      <c r="F39" s="248"/>
      <c r="G39" s="249"/>
      <c r="H39" s="187" t="s">
        <v>955</v>
      </c>
      <c r="I39" s="243" t="s">
        <v>8</v>
      </c>
      <c r="J39" s="246" t="s">
        <v>983</v>
      </c>
      <c r="K39" s="247"/>
    </row>
    <row r="40" spans="1:11" ht="24.75" customHeight="1">
      <c r="A40" s="241">
        <v>108</v>
      </c>
      <c r="B40" s="242" t="s">
        <v>902</v>
      </c>
      <c r="C40" s="243" t="s">
        <v>8</v>
      </c>
      <c r="D40" s="243">
        <v>578616</v>
      </c>
      <c r="E40" s="243">
        <v>578616</v>
      </c>
      <c r="F40" s="248" t="s">
        <v>8</v>
      </c>
      <c r="G40" s="249" t="s">
        <v>8</v>
      </c>
      <c r="H40" s="187" t="s">
        <v>8</v>
      </c>
      <c r="I40" s="243">
        <v>578616</v>
      </c>
      <c r="J40" s="246" t="s">
        <v>8</v>
      </c>
      <c r="K40" s="247"/>
    </row>
    <row r="41" spans="1:11" ht="24.75" customHeight="1">
      <c r="A41" s="241" t="s">
        <v>8</v>
      </c>
      <c r="B41" s="242" t="s">
        <v>952</v>
      </c>
      <c r="C41" s="243" t="s">
        <v>8</v>
      </c>
      <c r="D41" s="243">
        <v>578616</v>
      </c>
      <c r="E41" s="243">
        <v>578616</v>
      </c>
      <c r="F41" s="248" t="s">
        <v>8</v>
      </c>
      <c r="G41" s="249" t="s">
        <v>8</v>
      </c>
      <c r="H41" s="187" t="s">
        <v>8</v>
      </c>
      <c r="I41" s="243">
        <v>578616</v>
      </c>
      <c r="J41" s="246" t="s">
        <v>8</v>
      </c>
      <c r="K41" s="247"/>
    </row>
    <row r="42" spans="1:11" ht="24.75" customHeight="1">
      <c r="A42" s="241" t="s">
        <v>8</v>
      </c>
      <c r="B42" s="242" t="s">
        <v>953</v>
      </c>
      <c r="C42" s="243" t="s">
        <v>8</v>
      </c>
      <c r="D42" s="243">
        <v>578616</v>
      </c>
      <c r="E42" s="243">
        <v>578616</v>
      </c>
      <c r="F42" s="248" t="s">
        <v>8</v>
      </c>
      <c r="G42" s="249" t="s">
        <v>8</v>
      </c>
      <c r="H42" s="187" t="s">
        <v>8</v>
      </c>
      <c r="I42" s="243">
        <v>578616</v>
      </c>
      <c r="J42" s="246" t="s">
        <v>8</v>
      </c>
      <c r="K42" s="247"/>
    </row>
    <row r="43" spans="1:11" ht="185.25">
      <c r="A43" s="251" t="s">
        <v>8</v>
      </c>
      <c r="B43" s="252" t="s">
        <v>966</v>
      </c>
      <c r="C43" s="253" t="s">
        <v>8</v>
      </c>
      <c r="D43" s="253">
        <v>480616</v>
      </c>
      <c r="E43" s="253">
        <v>480616</v>
      </c>
      <c r="F43" s="254">
        <v>0.0001</v>
      </c>
      <c r="G43" s="255" t="s">
        <v>13</v>
      </c>
      <c r="H43" s="84" t="s">
        <v>955</v>
      </c>
      <c r="I43" s="253">
        <v>480616</v>
      </c>
      <c r="J43" s="258" t="s">
        <v>984</v>
      </c>
      <c r="K43" s="257"/>
    </row>
    <row r="44" spans="1:11" ht="220.5" hidden="1">
      <c r="A44" s="241"/>
      <c r="B44" s="242"/>
      <c r="C44" s="243" t="s">
        <v>8</v>
      </c>
      <c r="D44" s="243" t="s">
        <v>8</v>
      </c>
      <c r="E44" s="243" t="s">
        <v>8</v>
      </c>
      <c r="F44" s="248"/>
      <c r="G44" s="249"/>
      <c r="H44" s="187" t="s">
        <v>955</v>
      </c>
      <c r="I44" s="243">
        <v>480616</v>
      </c>
      <c r="J44" s="246" t="s">
        <v>985</v>
      </c>
      <c r="K44" s="247"/>
    </row>
    <row r="45" spans="1:11" ht="174.75" customHeight="1">
      <c r="A45" s="241" t="s">
        <v>8</v>
      </c>
      <c r="B45" s="242" t="s">
        <v>971</v>
      </c>
      <c r="C45" s="243" t="s">
        <v>8</v>
      </c>
      <c r="D45" s="243">
        <v>98000</v>
      </c>
      <c r="E45" s="243">
        <v>98000</v>
      </c>
      <c r="F45" s="248" t="s">
        <v>986</v>
      </c>
      <c r="G45" s="249" t="s">
        <v>13</v>
      </c>
      <c r="H45" s="187" t="s">
        <v>955</v>
      </c>
      <c r="I45" s="243">
        <v>98000</v>
      </c>
      <c r="J45" s="250" t="s">
        <v>987</v>
      </c>
      <c r="K45" s="247"/>
    </row>
    <row r="46" spans="1:11" ht="30" customHeight="1" hidden="1">
      <c r="A46" s="241"/>
      <c r="B46" s="242"/>
      <c r="C46" s="243" t="s">
        <v>8</v>
      </c>
      <c r="D46" s="243" t="s">
        <v>8</v>
      </c>
      <c r="E46" s="243" t="s">
        <v>8</v>
      </c>
      <c r="F46" s="248"/>
      <c r="G46" s="249"/>
      <c r="H46" s="187" t="s">
        <v>955</v>
      </c>
      <c r="I46" s="243">
        <v>98000</v>
      </c>
      <c r="J46" s="246" t="s">
        <v>988</v>
      </c>
      <c r="K46" s="247"/>
    </row>
    <row r="47" spans="1:11" ht="29.25" customHeight="1">
      <c r="A47" s="241">
        <v>108</v>
      </c>
      <c r="B47" s="242" t="s">
        <v>989</v>
      </c>
      <c r="C47" s="243">
        <v>8836000</v>
      </c>
      <c r="D47" s="243">
        <v>435000</v>
      </c>
      <c r="E47" s="243">
        <v>9271000</v>
      </c>
      <c r="F47" s="248" t="s">
        <v>990</v>
      </c>
      <c r="G47" s="249" t="s">
        <v>8</v>
      </c>
      <c r="H47" s="187" t="s">
        <v>8</v>
      </c>
      <c r="I47" s="243">
        <v>9271000</v>
      </c>
      <c r="J47" s="246" t="s">
        <v>8</v>
      </c>
      <c r="K47" s="247"/>
    </row>
    <row r="48" spans="1:11" ht="29.25" customHeight="1">
      <c r="A48" s="241" t="s">
        <v>8</v>
      </c>
      <c r="B48" s="242" t="s">
        <v>952</v>
      </c>
      <c r="C48" s="243">
        <v>8836000</v>
      </c>
      <c r="D48" s="243">
        <v>435000</v>
      </c>
      <c r="E48" s="243">
        <v>9271000</v>
      </c>
      <c r="F48" s="248" t="s">
        <v>990</v>
      </c>
      <c r="G48" s="249" t="s">
        <v>8</v>
      </c>
      <c r="H48" s="187" t="s">
        <v>8</v>
      </c>
      <c r="I48" s="243">
        <v>9271000</v>
      </c>
      <c r="J48" s="246" t="s">
        <v>8</v>
      </c>
      <c r="K48" s="247"/>
    </row>
    <row r="49" spans="1:11" ht="28.5" customHeight="1">
      <c r="A49" s="241" t="s">
        <v>8</v>
      </c>
      <c r="B49" s="242" t="s">
        <v>953</v>
      </c>
      <c r="C49" s="243">
        <v>8836000</v>
      </c>
      <c r="D49" s="243">
        <v>435000</v>
      </c>
      <c r="E49" s="243">
        <v>9271000</v>
      </c>
      <c r="F49" s="248" t="s">
        <v>990</v>
      </c>
      <c r="G49" s="249" t="s">
        <v>8</v>
      </c>
      <c r="H49" s="187" t="s">
        <v>8</v>
      </c>
      <c r="I49" s="243">
        <v>9271000</v>
      </c>
      <c r="J49" s="246" t="s">
        <v>8</v>
      </c>
      <c r="K49" s="247"/>
    </row>
    <row r="50" spans="1:11" ht="31.5" customHeight="1">
      <c r="A50" s="241" t="s">
        <v>8</v>
      </c>
      <c r="B50" s="242" t="s">
        <v>966</v>
      </c>
      <c r="C50" s="243">
        <v>8836000</v>
      </c>
      <c r="D50" s="243">
        <v>435000</v>
      </c>
      <c r="E50" s="243">
        <v>9271000</v>
      </c>
      <c r="F50" s="248" t="s">
        <v>991</v>
      </c>
      <c r="G50" s="249" t="s">
        <v>958</v>
      </c>
      <c r="H50" s="187" t="s">
        <v>8</v>
      </c>
      <c r="I50" s="243">
        <v>9271000</v>
      </c>
      <c r="J50" s="246"/>
      <c r="K50" s="247"/>
    </row>
    <row r="51" spans="1:11" ht="254.25" customHeight="1">
      <c r="A51" s="251"/>
      <c r="B51" s="252"/>
      <c r="C51" s="253" t="s">
        <v>8</v>
      </c>
      <c r="D51" s="253" t="s">
        <v>8</v>
      </c>
      <c r="E51" s="253" t="s">
        <v>8</v>
      </c>
      <c r="F51" s="254"/>
      <c r="G51" s="255"/>
      <c r="H51" s="84" t="s">
        <v>992</v>
      </c>
      <c r="I51" s="253">
        <v>435000</v>
      </c>
      <c r="J51" s="258" t="s">
        <v>993</v>
      </c>
      <c r="K51" s="257"/>
    </row>
    <row r="52" spans="1:11" ht="309" customHeight="1">
      <c r="A52" s="259"/>
      <c r="B52" s="260"/>
      <c r="C52" s="261" t="s">
        <v>8</v>
      </c>
      <c r="D52" s="261" t="s">
        <v>8</v>
      </c>
      <c r="E52" s="261" t="s">
        <v>8</v>
      </c>
      <c r="F52" s="262"/>
      <c r="G52" s="263"/>
      <c r="H52" s="264" t="s">
        <v>955</v>
      </c>
      <c r="I52" s="261">
        <v>8836000</v>
      </c>
      <c r="J52" s="265" t="s">
        <v>994</v>
      </c>
      <c r="K52" s="266"/>
    </row>
    <row r="92" spans="1:11" ht="10.5">
      <c r="A92" s="228"/>
      <c r="B92" s="229"/>
      <c r="C92" s="269"/>
      <c r="D92" s="269"/>
      <c r="E92" s="269"/>
      <c r="F92" s="221"/>
      <c r="G92" s="220"/>
      <c r="H92" s="236"/>
      <c r="I92" s="269"/>
      <c r="J92" s="229"/>
      <c r="K92" s="270"/>
    </row>
  </sheetData>
  <sheetProtection/>
  <mergeCells count="11">
    <mergeCell ref="G3:H3"/>
    <mergeCell ref="J3:K3"/>
    <mergeCell ref="A4:A5"/>
    <mergeCell ref="B4:B5"/>
    <mergeCell ref="C4:F4"/>
    <mergeCell ref="G4:K4"/>
    <mergeCell ref="E1:F1"/>
    <mergeCell ref="G1:H1"/>
    <mergeCell ref="D2:F2"/>
    <mergeCell ref="G2:I2"/>
    <mergeCell ref="E3:F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K83"/>
  <sheetViews>
    <sheetView zoomScalePageLayoutView="0" workbookViewId="0" topLeftCell="A1">
      <selection activeCell="C7" sqref="C7"/>
    </sheetView>
  </sheetViews>
  <sheetFormatPr defaultColWidth="9.33203125" defaultRowHeight="11.25"/>
  <cols>
    <col min="1" max="1" width="5.16015625" style="215" customWidth="1"/>
    <col min="2" max="2" width="30.83203125" style="268" customWidth="1"/>
    <col min="3" max="3" width="14.83203125" style="277" customWidth="1"/>
    <col min="4" max="4" width="7.83203125" style="216" customWidth="1"/>
    <col min="5" max="5" width="7.83203125" style="278" customWidth="1"/>
    <col min="6" max="6" width="14.5" style="277" bestFit="1" customWidth="1"/>
    <col min="7" max="7" width="23.66015625" style="268" bestFit="1" customWidth="1"/>
    <col min="8" max="8" width="7.83203125" style="278" customWidth="1"/>
    <col min="9" max="9" width="13.33203125" style="277" bestFit="1" customWidth="1"/>
    <col min="10" max="10" width="23.66015625" style="268" customWidth="1"/>
    <col min="11" max="11" width="6" style="268" bestFit="1" customWidth="1"/>
    <col min="12" max="16384" width="9.33203125" style="234" customWidth="1"/>
  </cols>
  <sheetData>
    <row r="1" spans="1:11" s="223" customFormat="1" ht="30" customHeight="1">
      <c r="A1" s="472" t="s">
        <v>848</v>
      </c>
      <c r="B1" s="472" t="s">
        <v>945</v>
      </c>
      <c r="C1" s="472" t="s">
        <v>995</v>
      </c>
      <c r="D1" s="472"/>
      <c r="E1" s="465" t="s">
        <v>13</v>
      </c>
      <c r="F1" s="473"/>
      <c r="G1" s="474"/>
      <c r="H1" s="465" t="s">
        <v>958</v>
      </c>
      <c r="I1" s="473"/>
      <c r="J1" s="474"/>
      <c r="K1" s="472" t="s">
        <v>324</v>
      </c>
    </row>
    <row r="2" spans="1:11" s="223" customFormat="1" ht="32.25" customHeight="1">
      <c r="A2" s="472"/>
      <c r="B2" s="472"/>
      <c r="C2" s="224" t="s">
        <v>323</v>
      </c>
      <c r="D2" s="224" t="s">
        <v>852</v>
      </c>
      <c r="E2" s="271" t="s">
        <v>948</v>
      </c>
      <c r="F2" s="224" t="s">
        <v>323</v>
      </c>
      <c r="G2" s="224" t="s">
        <v>996</v>
      </c>
      <c r="H2" s="271" t="s">
        <v>948</v>
      </c>
      <c r="I2" s="224" t="s">
        <v>323</v>
      </c>
      <c r="J2" s="224" t="s">
        <v>996</v>
      </c>
      <c r="K2" s="472"/>
    </row>
    <row r="3" spans="1:11" ht="10.5">
      <c r="A3" s="272" t="s">
        <v>8</v>
      </c>
      <c r="B3" s="273" t="s">
        <v>329</v>
      </c>
      <c r="C3" s="274">
        <f>C4+C8+C13+C17+C60</f>
        <v>556140648</v>
      </c>
      <c r="D3" s="275" t="s">
        <v>997</v>
      </c>
      <c r="E3" s="276"/>
      <c r="F3" s="274">
        <f>F4+F8+F17</f>
        <v>523616822</v>
      </c>
      <c r="G3" s="273"/>
      <c r="H3" s="276"/>
      <c r="I3" s="274">
        <f>I13+I60</f>
        <v>32523826</v>
      </c>
      <c r="J3" s="273"/>
      <c r="K3" s="273"/>
    </row>
    <row r="4" spans="1:9" ht="10.5">
      <c r="A4" s="215">
        <v>104</v>
      </c>
      <c r="B4" s="268" t="s">
        <v>951</v>
      </c>
      <c r="C4" s="277">
        <v>3600</v>
      </c>
      <c r="D4" s="216" t="s">
        <v>855</v>
      </c>
      <c r="F4" s="277">
        <v>3600</v>
      </c>
      <c r="I4" s="277" t="s">
        <v>35</v>
      </c>
    </row>
    <row r="5" spans="1:9" ht="10.5">
      <c r="A5" s="215" t="s">
        <v>8</v>
      </c>
      <c r="B5" s="268" t="s">
        <v>998</v>
      </c>
      <c r="C5" s="277">
        <v>3600</v>
      </c>
      <c r="D5" s="216" t="s">
        <v>855</v>
      </c>
      <c r="F5" s="277">
        <v>3600</v>
      </c>
      <c r="I5" s="277" t="s">
        <v>35</v>
      </c>
    </row>
    <row r="6" spans="1:9" ht="10.5">
      <c r="A6" s="215" t="s">
        <v>8</v>
      </c>
      <c r="B6" s="268" t="s">
        <v>268</v>
      </c>
      <c r="C6" s="277">
        <v>3600</v>
      </c>
      <c r="D6" s="216" t="s">
        <v>855</v>
      </c>
      <c r="F6" s="277">
        <v>3600</v>
      </c>
      <c r="I6" s="277" t="s">
        <v>35</v>
      </c>
    </row>
    <row r="7" spans="1:9" ht="150" customHeight="1">
      <c r="A7" s="215" t="s">
        <v>8</v>
      </c>
      <c r="B7" s="268" t="s">
        <v>269</v>
      </c>
      <c r="C7" s="277">
        <v>3600</v>
      </c>
      <c r="D7" s="216" t="s">
        <v>855</v>
      </c>
      <c r="E7" s="279" t="s">
        <v>999</v>
      </c>
      <c r="F7" s="277">
        <v>3600</v>
      </c>
      <c r="G7" s="268" t="s">
        <v>1000</v>
      </c>
      <c r="I7" s="277" t="s">
        <v>35</v>
      </c>
    </row>
    <row r="8" spans="1:9" ht="10.5">
      <c r="A8" s="215">
        <v>107</v>
      </c>
      <c r="B8" s="268" t="s">
        <v>899</v>
      </c>
      <c r="C8" s="277">
        <v>18483</v>
      </c>
      <c r="D8" s="216">
        <v>0.0041</v>
      </c>
      <c r="F8" s="277">
        <v>18483</v>
      </c>
      <c r="I8" s="277" t="s">
        <v>35</v>
      </c>
    </row>
    <row r="9" spans="1:9" ht="10.5">
      <c r="A9" s="215" t="s">
        <v>8</v>
      </c>
      <c r="B9" s="268" t="s">
        <v>998</v>
      </c>
      <c r="C9" s="277">
        <v>18483</v>
      </c>
      <c r="D9" s="216">
        <v>0.0118</v>
      </c>
      <c r="F9" s="277">
        <v>18483</v>
      </c>
      <c r="I9" s="277" t="s">
        <v>35</v>
      </c>
    </row>
    <row r="10" spans="1:9" ht="10.5">
      <c r="A10" s="215" t="s">
        <v>8</v>
      </c>
      <c r="B10" s="268" t="s">
        <v>268</v>
      </c>
      <c r="C10" s="277">
        <v>18483</v>
      </c>
      <c r="D10" s="216">
        <v>0.0118</v>
      </c>
      <c r="F10" s="277">
        <v>18483</v>
      </c>
      <c r="I10" s="277" t="s">
        <v>35</v>
      </c>
    </row>
    <row r="11" spans="1:9" ht="22.5" customHeight="1">
      <c r="A11" s="215" t="s">
        <v>8</v>
      </c>
      <c r="B11" s="268" t="s">
        <v>276</v>
      </c>
      <c r="C11" s="277">
        <v>17182</v>
      </c>
      <c r="D11" s="216">
        <v>0.0421</v>
      </c>
      <c r="E11" s="279" t="s">
        <v>1001</v>
      </c>
      <c r="F11" s="277">
        <v>17182</v>
      </c>
      <c r="G11" s="280"/>
      <c r="I11" s="277" t="s">
        <v>35</v>
      </c>
    </row>
    <row r="12" spans="1:9" ht="15" customHeight="1">
      <c r="A12" s="215" t="s">
        <v>8</v>
      </c>
      <c r="B12" s="268" t="s">
        <v>279</v>
      </c>
      <c r="C12" s="277">
        <v>1301</v>
      </c>
      <c r="D12" s="216">
        <v>0.0011</v>
      </c>
      <c r="E12" s="279" t="s">
        <v>1001</v>
      </c>
      <c r="F12" s="277">
        <v>1301</v>
      </c>
      <c r="G12" s="280"/>
      <c r="I12" s="277" t="s">
        <v>35</v>
      </c>
    </row>
    <row r="13" spans="1:9" ht="10.5">
      <c r="A13" s="215">
        <v>107</v>
      </c>
      <c r="B13" s="268" t="s">
        <v>974</v>
      </c>
      <c r="C13" s="277">
        <v>108737</v>
      </c>
      <c r="D13" s="216">
        <v>0.1586</v>
      </c>
      <c r="F13" s="277" t="s">
        <v>35</v>
      </c>
      <c r="I13" s="277">
        <v>108737</v>
      </c>
    </row>
    <row r="14" spans="1:9" ht="10.5">
      <c r="A14" s="215" t="s">
        <v>8</v>
      </c>
      <c r="B14" s="268" t="s">
        <v>998</v>
      </c>
      <c r="C14" s="277">
        <v>108737</v>
      </c>
      <c r="D14" s="216">
        <v>0.1586</v>
      </c>
      <c r="F14" s="277" t="s">
        <v>35</v>
      </c>
      <c r="I14" s="277">
        <v>108737</v>
      </c>
    </row>
    <row r="15" spans="1:9" ht="10.5">
      <c r="A15" s="215" t="s">
        <v>8</v>
      </c>
      <c r="B15" s="268" t="s">
        <v>268</v>
      </c>
      <c r="C15" s="277">
        <v>108737</v>
      </c>
      <c r="D15" s="216">
        <v>0.1586</v>
      </c>
      <c r="F15" s="277" t="s">
        <v>35</v>
      </c>
      <c r="I15" s="277">
        <v>108737</v>
      </c>
    </row>
    <row r="16" spans="1:10" ht="168.75">
      <c r="A16" s="215" t="s">
        <v>8</v>
      </c>
      <c r="B16" s="268" t="s">
        <v>279</v>
      </c>
      <c r="C16" s="277">
        <v>108737</v>
      </c>
      <c r="D16" s="216">
        <v>0.2281</v>
      </c>
      <c r="F16" s="277" t="s">
        <v>35</v>
      </c>
      <c r="H16" s="279" t="s">
        <v>1002</v>
      </c>
      <c r="I16" s="277">
        <v>108737</v>
      </c>
      <c r="J16" s="280" t="s">
        <v>1003</v>
      </c>
    </row>
    <row r="17" spans="1:9" ht="12" customHeight="1">
      <c r="A17" s="215">
        <v>108</v>
      </c>
      <c r="B17" s="268" t="s">
        <v>902</v>
      </c>
      <c r="C17" s="277">
        <v>523594739</v>
      </c>
      <c r="D17" s="216" t="s">
        <v>1004</v>
      </c>
      <c r="F17" s="277">
        <v>523594739</v>
      </c>
      <c r="I17" s="277" t="s">
        <v>35</v>
      </c>
    </row>
    <row r="18" spans="1:9" ht="12" customHeight="1">
      <c r="A18" s="215" t="s">
        <v>8</v>
      </c>
      <c r="B18" s="268" t="s">
        <v>1005</v>
      </c>
      <c r="C18" s="277">
        <v>61849</v>
      </c>
      <c r="D18" s="216">
        <v>0</v>
      </c>
      <c r="F18" s="277">
        <v>61849</v>
      </c>
      <c r="I18" s="277" t="s">
        <v>35</v>
      </c>
    </row>
    <row r="19" spans="1:9" ht="12" customHeight="1">
      <c r="A19" s="215" t="s">
        <v>8</v>
      </c>
      <c r="B19" s="268" t="s">
        <v>273</v>
      </c>
      <c r="C19" s="277">
        <v>61849</v>
      </c>
      <c r="D19" s="216">
        <v>0</v>
      </c>
      <c r="F19" s="277">
        <v>61849</v>
      </c>
      <c r="I19" s="277" t="s">
        <v>35</v>
      </c>
    </row>
    <row r="20" spans="1:9" ht="14.25" customHeight="1">
      <c r="A20" s="215" t="s">
        <v>8</v>
      </c>
      <c r="B20" s="268" t="s">
        <v>274</v>
      </c>
      <c r="C20" s="277">
        <v>61849</v>
      </c>
      <c r="D20" s="216">
        <v>0</v>
      </c>
      <c r="E20" s="278" t="s">
        <v>1006</v>
      </c>
      <c r="F20" s="277">
        <v>61849</v>
      </c>
      <c r="I20" s="277" t="s">
        <v>35</v>
      </c>
    </row>
    <row r="21" spans="1:9" ht="12" customHeight="1">
      <c r="A21" s="215" t="s">
        <v>8</v>
      </c>
      <c r="B21" s="268" t="s">
        <v>1007</v>
      </c>
      <c r="C21" s="277">
        <v>89263653</v>
      </c>
      <c r="D21" s="216" t="s">
        <v>1008</v>
      </c>
      <c r="F21" s="277">
        <v>89263653</v>
      </c>
      <c r="I21" s="277" t="s">
        <v>35</v>
      </c>
    </row>
    <row r="22" spans="1:9" ht="12" customHeight="1">
      <c r="A22" s="215" t="s">
        <v>8</v>
      </c>
      <c r="B22" s="268" t="s">
        <v>1009</v>
      </c>
      <c r="C22" s="277">
        <v>89263653</v>
      </c>
      <c r="D22" s="216" t="s">
        <v>1008</v>
      </c>
      <c r="F22" s="277">
        <v>89263653</v>
      </c>
      <c r="I22" s="277" t="s">
        <v>35</v>
      </c>
    </row>
    <row r="23" spans="1:9" ht="12" customHeight="1">
      <c r="A23" s="215" t="s">
        <v>8</v>
      </c>
      <c r="B23" s="268" t="s">
        <v>1010</v>
      </c>
      <c r="C23" s="277">
        <v>89263653</v>
      </c>
      <c r="D23" s="216" t="s">
        <v>1008</v>
      </c>
      <c r="E23" s="279" t="s">
        <v>1011</v>
      </c>
      <c r="F23" s="277">
        <v>2749437</v>
      </c>
      <c r="I23" s="277" t="s">
        <v>35</v>
      </c>
    </row>
    <row r="24" spans="5:6" ht="12" customHeight="1">
      <c r="E24" s="279" t="s">
        <v>1012</v>
      </c>
      <c r="F24" s="277">
        <v>76578161</v>
      </c>
    </row>
    <row r="25" spans="5:6" ht="12" customHeight="1">
      <c r="E25" s="278" t="s">
        <v>1006</v>
      </c>
      <c r="F25" s="277">
        <v>8752524</v>
      </c>
    </row>
    <row r="26" spans="5:6" ht="12" customHeight="1">
      <c r="E26" s="279" t="s">
        <v>1013</v>
      </c>
      <c r="F26" s="277">
        <v>1183531</v>
      </c>
    </row>
    <row r="27" spans="1:9" ht="12" customHeight="1">
      <c r="A27" s="215" t="s">
        <v>8</v>
      </c>
      <c r="B27" s="268" t="s">
        <v>998</v>
      </c>
      <c r="C27" s="277">
        <v>431270258</v>
      </c>
      <c r="D27" s="216" t="s">
        <v>1014</v>
      </c>
      <c r="F27" s="277">
        <v>431270258</v>
      </c>
      <c r="I27" s="277" t="s">
        <v>35</v>
      </c>
    </row>
    <row r="28" spans="1:9" ht="12" customHeight="1">
      <c r="A28" s="215" t="s">
        <v>8</v>
      </c>
      <c r="B28" s="268" t="s">
        <v>1015</v>
      </c>
      <c r="C28" s="277">
        <v>13117824</v>
      </c>
      <c r="D28" s="216" t="s">
        <v>1016</v>
      </c>
      <c r="F28" s="277">
        <v>13117824</v>
      </c>
      <c r="I28" s="277" t="s">
        <v>35</v>
      </c>
    </row>
    <row r="29" spans="1:9" ht="12" customHeight="1">
      <c r="A29" s="215" t="s">
        <v>8</v>
      </c>
      <c r="B29" s="268" t="s">
        <v>1017</v>
      </c>
      <c r="C29" s="277">
        <v>13073247</v>
      </c>
      <c r="D29" s="216">
        <v>0.0517</v>
      </c>
      <c r="E29" s="279" t="s">
        <v>1011</v>
      </c>
      <c r="F29" s="277">
        <v>12751871</v>
      </c>
      <c r="I29" s="277" t="s">
        <v>35</v>
      </c>
    </row>
    <row r="30" spans="5:6" ht="12" customHeight="1">
      <c r="E30" s="279" t="s">
        <v>1013</v>
      </c>
      <c r="F30" s="277">
        <v>317376</v>
      </c>
    </row>
    <row r="31" spans="5:6" ht="12" customHeight="1">
      <c r="E31" s="279" t="s">
        <v>1018</v>
      </c>
      <c r="F31" s="277">
        <v>4000</v>
      </c>
    </row>
    <row r="32" spans="1:9" ht="12" customHeight="1">
      <c r="A32" s="215" t="s">
        <v>8</v>
      </c>
      <c r="B32" s="268" t="s">
        <v>1019</v>
      </c>
      <c r="C32" s="277">
        <v>44577</v>
      </c>
      <c r="D32" s="216" t="s">
        <v>1020</v>
      </c>
      <c r="E32" s="279" t="s">
        <v>1011</v>
      </c>
      <c r="F32" s="277">
        <v>33636</v>
      </c>
      <c r="I32" s="277" t="s">
        <v>35</v>
      </c>
    </row>
    <row r="33" spans="5:6" ht="12" customHeight="1">
      <c r="E33" s="279" t="s">
        <v>1013</v>
      </c>
      <c r="F33" s="277">
        <v>10941</v>
      </c>
    </row>
    <row r="34" spans="1:9" ht="12" customHeight="1">
      <c r="A34" s="215" t="s">
        <v>8</v>
      </c>
      <c r="B34" s="268" t="s">
        <v>1021</v>
      </c>
      <c r="C34" s="277">
        <v>304266</v>
      </c>
      <c r="D34" s="216" t="s">
        <v>1022</v>
      </c>
      <c r="F34" s="277">
        <v>304266</v>
      </c>
      <c r="I34" s="277" t="s">
        <v>35</v>
      </c>
    </row>
    <row r="35" spans="1:9" ht="12" customHeight="1">
      <c r="A35" s="215" t="s">
        <v>8</v>
      </c>
      <c r="B35" s="268" t="s">
        <v>1023</v>
      </c>
      <c r="C35" s="277">
        <v>304266</v>
      </c>
      <c r="D35" s="216" t="s">
        <v>1022</v>
      </c>
      <c r="E35" s="279" t="s">
        <v>1011</v>
      </c>
      <c r="F35" s="277">
        <v>561</v>
      </c>
      <c r="I35" s="277" t="s">
        <v>35</v>
      </c>
    </row>
    <row r="36" spans="5:6" ht="12" customHeight="1">
      <c r="E36" s="278" t="s">
        <v>1006</v>
      </c>
      <c r="F36" s="277">
        <v>154849</v>
      </c>
    </row>
    <row r="37" spans="5:6" ht="12" customHeight="1">
      <c r="E37" s="279" t="s">
        <v>1013</v>
      </c>
      <c r="F37" s="277">
        <v>148856</v>
      </c>
    </row>
    <row r="38" spans="1:9" ht="12" customHeight="1">
      <c r="A38" s="215" t="s">
        <v>8</v>
      </c>
      <c r="B38" s="268" t="s">
        <v>268</v>
      </c>
      <c r="C38" s="277">
        <v>417845571</v>
      </c>
      <c r="D38" s="216" t="s">
        <v>1024</v>
      </c>
      <c r="F38" s="277">
        <v>417845571</v>
      </c>
      <c r="I38" s="277" t="s">
        <v>35</v>
      </c>
    </row>
    <row r="39" spans="1:9" ht="12" customHeight="1">
      <c r="A39" s="215" t="s">
        <v>8</v>
      </c>
      <c r="B39" s="268" t="s">
        <v>276</v>
      </c>
      <c r="C39" s="277">
        <v>322140527</v>
      </c>
      <c r="D39" s="216" t="s">
        <v>1025</v>
      </c>
      <c r="E39" s="279" t="s">
        <v>1011</v>
      </c>
      <c r="F39" s="277">
        <v>1006132</v>
      </c>
      <c r="I39" s="277" t="s">
        <v>35</v>
      </c>
    </row>
    <row r="40" spans="5:6" ht="12" customHeight="1">
      <c r="E40" s="279" t="s">
        <v>1012</v>
      </c>
      <c r="F40" s="277">
        <v>254914847</v>
      </c>
    </row>
    <row r="41" spans="5:6" ht="12" customHeight="1">
      <c r="E41" s="279" t="s">
        <v>1001</v>
      </c>
      <c r="F41" s="277">
        <v>60500512</v>
      </c>
    </row>
    <row r="42" spans="1:11" ht="12" customHeight="1">
      <c r="A42" s="219"/>
      <c r="B42" s="270"/>
      <c r="C42" s="281"/>
      <c r="D42" s="221"/>
      <c r="E42" s="282" t="s">
        <v>1013</v>
      </c>
      <c r="F42" s="281">
        <v>5719036</v>
      </c>
      <c r="G42" s="270"/>
      <c r="H42" s="283"/>
      <c r="I42" s="281"/>
      <c r="J42" s="270"/>
      <c r="K42" s="270"/>
    </row>
    <row r="43" spans="1:9" ht="12" customHeight="1">
      <c r="A43" s="215" t="s">
        <v>8</v>
      </c>
      <c r="B43" s="268" t="s">
        <v>279</v>
      </c>
      <c r="C43" s="277">
        <v>95066260</v>
      </c>
      <c r="D43" s="216" t="s">
        <v>1026</v>
      </c>
      <c r="E43" s="279" t="s">
        <v>1011</v>
      </c>
      <c r="F43" s="277">
        <v>36490831</v>
      </c>
      <c r="I43" s="277" t="s">
        <v>35</v>
      </c>
    </row>
    <row r="44" spans="5:6" ht="12" customHeight="1">
      <c r="E44" s="279" t="s">
        <v>1012</v>
      </c>
      <c r="F44" s="277">
        <v>33399805</v>
      </c>
    </row>
    <row r="45" spans="5:6" ht="12" customHeight="1">
      <c r="E45" s="279" t="s">
        <v>1001</v>
      </c>
      <c r="F45" s="277">
        <v>20539390</v>
      </c>
    </row>
    <row r="46" spans="5:6" ht="12" customHeight="1">
      <c r="E46" s="279" t="s">
        <v>1013</v>
      </c>
      <c r="F46" s="277">
        <v>4636234</v>
      </c>
    </row>
    <row r="47" spans="1:9" ht="12" customHeight="1">
      <c r="A47" s="215" t="s">
        <v>8</v>
      </c>
      <c r="B47" s="268" t="s">
        <v>1027</v>
      </c>
      <c r="C47" s="277">
        <v>638784</v>
      </c>
      <c r="D47" s="216" t="s">
        <v>1028</v>
      </c>
      <c r="E47" s="279" t="s">
        <v>1011</v>
      </c>
      <c r="F47" s="277">
        <v>32490</v>
      </c>
      <c r="I47" s="277" t="s">
        <v>35</v>
      </c>
    </row>
    <row r="48" spans="5:6" ht="12" customHeight="1">
      <c r="E48" s="279" t="s">
        <v>1012</v>
      </c>
      <c r="F48" s="277">
        <v>490249</v>
      </c>
    </row>
    <row r="49" spans="5:6" ht="12" customHeight="1">
      <c r="E49" s="279" t="s">
        <v>1001</v>
      </c>
      <c r="F49" s="277">
        <v>116045</v>
      </c>
    </row>
    <row r="50" spans="1:9" ht="12" customHeight="1">
      <c r="A50" s="215" t="s">
        <v>8</v>
      </c>
      <c r="B50" s="268" t="s">
        <v>1029</v>
      </c>
      <c r="C50" s="277">
        <v>2597</v>
      </c>
      <c r="D50" s="216" t="s">
        <v>855</v>
      </c>
      <c r="F50" s="277">
        <v>2597</v>
      </c>
      <c r="I50" s="277" t="s">
        <v>35</v>
      </c>
    </row>
    <row r="51" spans="1:9" ht="12" customHeight="1">
      <c r="A51" s="215" t="s">
        <v>8</v>
      </c>
      <c r="B51" s="268" t="s">
        <v>1030</v>
      </c>
      <c r="C51" s="277">
        <v>2597</v>
      </c>
      <c r="D51" s="216" t="s">
        <v>855</v>
      </c>
      <c r="E51" s="279" t="s">
        <v>1031</v>
      </c>
      <c r="F51" s="277">
        <v>2597</v>
      </c>
      <c r="I51" s="277" t="s">
        <v>35</v>
      </c>
    </row>
    <row r="52" spans="1:9" ht="12" customHeight="1">
      <c r="A52" s="215" t="s">
        <v>8</v>
      </c>
      <c r="B52" s="268" t="s">
        <v>1032</v>
      </c>
      <c r="C52" s="277">
        <v>2863979</v>
      </c>
      <c r="D52" s="216" t="s">
        <v>1033</v>
      </c>
      <c r="F52" s="277">
        <v>2863979</v>
      </c>
      <c r="I52" s="277" t="s">
        <v>35</v>
      </c>
    </row>
    <row r="53" spans="1:9" ht="12" customHeight="1">
      <c r="A53" s="215" t="s">
        <v>8</v>
      </c>
      <c r="B53" s="268" t="s">
        <v>1034</v>
      </c>
      <c r="C53" s="277">
        <v>2863979</v>
      </c>
      <c r="D53" s="216" t="s">
        <v>1033</v>
      </c>
      <c r="F53" s="277">
        <v>2863979</v>
      </c>
      <c r="I53" s="277" t="s">
        <v>35</v>
      </c>
    </row>
    <row r="54" spans="1:9" ht="12" customHeight="1">
      <c r="A54" s="215" t="s">
        <v>8</v>
      </c>
      <c r="B54" s="268" t="s">
        <v>1035</v>
      </c>
      <c r="C54" s="277">
        <v>2863979</v>
      </c>
      <c r="D54" s="216" t="s">
        <v>1033</v>
      </c>
      <c r="E54" s="279" t="s">
        <v>1012</v>
      </c>
      <c r="F54" s="277">
        <v>1528624</v>
      </c>
      <c r="G54" s="470" t="s">
        <v>1036</v>
      </c>
      <c r="I54" s="277" t="s">
        <v>35</v>
      </c>
    </row>
    <row r="55" spans="5:7" ht="12" customHeight="1">
      <c r="E55" s="279" t="s">
        <v>1001</v>
      </c>
      <c r="F55" s="277">
        <v>1334663</v>
      </c>
      <c r="G55" s="471"/>
    </row>
    <row r="56" spans="5:7" ht="57" customHeight="1">
      <c r="E56" s="279" t="s">
        <v>1013</v>
      </c>
      <c r="F56" s="277">
        <v>692</v>
      </c>
      <c r="G56" s="471"/>
    </row>
    <row r="57" spans="1:9" ht="12" customHeight="1">
      <c r="A57" s="215" t="s">
        <v>8</v>
      </c>
      <c r="B57" s="268" t="s">
        <v>1037</v>
      </c>
      <c r="C57" s="277">
        <v>135000</v>
      </c>
      <c r="D57" s="216" t="s">
        <v>1038</v>
      </c>
      <c r="F57" s="277">
        <v>135000</v>
      </c>
      <c r="I57" s="277" t="s">
        <v>35</v>
      </c>
    </row>
    <row r="58" spans="1:9" ht="12" customHeight="1">
      <c r="A58" s="215" t="s">
        <v>8</v>
      </c>
      <c r="B58" s="268" t="s">
        <v>1039</v>
      </c>
      <c r="C58" s="277">
        <v>135000</v>
      </c>
      <c r="D58" s="216" t="s">
        <v>1040</v>
      </c>
      <c r="F58" s="277">
        <v>135000</v>
      </c>
      <c r="I58" s="277" t="s">
        <v>35</v>
      </c>
    </row>
    <row r="59" spans="1:9" ht="12" customHeight="1">
      <c r="A59" s="215" t="s">
        <v>8</v>
      </c>
      <c r="B59" s="268" t="s">
        <v>1041</v>
      </c>
      <c r="C59" s="277">
        <v>135000</v>
      </c>
      <c r="D59" s="216" t="s">
        <v>1040</v>
      </c>
      <c r="E59" s="279" t="s">
        <v>1042</v>
      </c>
      <c r="F59" s="277">
        <v>135000</v>
      </c>
      <c r="I59" s="277" t="s">
        <v>35</v>
      </c>
    </row>
    <row r="60" spans="1:9" ht="12" customHeight="1">
      <c r="A60" s="215">
        <v>108</v>
      </c>
      <c r="B60" s="268" t="s">
        <v>989</v>
      </c>
      <c r="C60" s="277">
        <v>32415089</v>
      </c>
      <c r="D60" s="216" t="s">
        <v>1043</v>
      </c>
      <c r="F60" s="277" t="s">
        <v>35</v>
      </c>
      <c r="I60" s="277">
        <v>32415089</v>
      </c>
    </row>
    <row r="61" spans="1:9" ht="12" customHeight="1">
      <c r="A61" s="215" t="s">
        <v>8</v>
      </c>
      <c r="B61" s="268" t="s">
        <v>998</v>
      </c>
      <c r="C61" s="277">
        <v>32415089</v>
      </c>
      <c r="D61" s="216" t="s">
        <v>1043</v>
      </c>
      <c r="F61" s="277" t="s">
        <v>35</v>
      </c>
      <c r="I61" s="277">
        <v>32415089</v>
      </c>
    </row>
    <row r="62" spans="1:9" ht="12" customHeight="1">
      <c r="A62" s="215" t="s">
        <v>8</v>
      </c>
      <c r="B62" s="268" t="s">
        <v>1015</v>
      </c>
      <c r="C62" s="277">
        <v>2000</v>
      </c>
      <c r="D62" s="216" t="s">
        <v>1044</v>
      </c>
      <c r="F62" s="277" t="s">
        <v>35</v>
      </c>
      <c r="I62" s="277">
        <v>2000</v>
      </c>
    </row>
    <row r="63" spans="1:9" ht="12" customHeight="1">
      <c r="A63" s="215" t="s">
        <v>8</v>
      </c>
      <c r="B63" s="268" t="s">
        <v>1017</v>
      </c>
      <c r="C63" s="277">
        <v>2000</v>
      </c>
      <c r="D63" s="216" t="s">
        <v>1044</v>
      </c>
      <c r="F63" s="277" t="s">
        <v>35</v>
      </c>
      <c r="H63" s="279" t="s">
        <v>1045</v>
      </c>
      <c r="I63" s="277">
        <v>2000</v>
      </c>
    </row>
    <row r="64" spans="1:9" ht="12" customHeight="1">
      <c r="A64" s="215" t="s">
        <v>8</v>
      </c>
      <c r="B64" s="268" t="s">
        <v>268</v>
      </c>
      <c r="C64" s="277">
        <v>32413089</v>
      </c>
      <c r="D64" s="216" t="s">
        <v>1046</v>
      </c>
      <c r="F64" s="277" t="s">
        <v>35</v>
      </c>
      <c r="I64" s="277">
        <v>32413089</v>
      </c>
    </row>
    <row r="65" spans="1:10" ht="25.5" customHeight="1">
      <c r="A65" s="215" t="s">
        <v>8</v>
      </c>
      <c r="B65" s="268" t="s">
        <v>276</v>
      </c>
      <c r="C65" s="277">
        <v>32172175</v>
      </c>
      <c r="D65" s="216" t="s">
        <v>1047</v>
      </c>
      <c r="F65" s="277" t="s">
        <v>35</v>
      </c>
      <c r="H65" s="279" t="s">
        <v>1012</v>
      </c>
      <c r="I65" s="277">
        <v>32052495</v>
      </c>
      <c r="J65" s="470" t="s">
        <v>1048</v>
      </c>
    </row>
    <row r="66" spans="8:10" ht="12" customHeight="1">
      <c r="H66" s="279" t="s">
        <v>1001</v>
      </c>
      <c r="I66" s="277">
        <v>1712</v>
      </c>
      <c r="J66" s="471"/>
    </row>
    <row r="67" spans="8:10" ht="12" customHeight="1">
      <c r="H67" s="279" t="s">
        <v>1049</v>
      </c>
      <c r="I67" s="277">
        <v>4678</v>
      </c>
      <c r="J67" s="471"/>
    </row>
    <row r="68" spans="8:10" ht="18" customHeight="1">
      <c r="H68" s="279" t="s">
        <v>1050</v>
      </c>
      <c r="I68" s="277">
        <v>113290</v>
      </c>
      <c r="J68" s="471"/>
    </row>
    <row r="69" spans="1:9" ht="12" customHeight="1">
      <c r="A69" s="215" t="s">
        <v>8</v>
      </c>
      <c r="B69" s="268" t="s">
        <v>279</v>
      </c>
      <c r="C69" s="277">
        <v>229594</v>
      </c>
      <c r="D69" s="216" t="s">
        <v>1051</v>
      </c>
      <c r="F69" s="277" t="s">
        <v>35</v>
      </c>
      <c r="H69" s="279" t="s">
        <v>1012</v>
      </c>
      <c r="I69" s="277">
        <v>52000</v>
      </c>
    </row>
    <row r="70" spans="8:9" ht="12" customHeight="1">
      <c r="H70" s="279" t="s">
        <v>1050</v>
      </c>
      <c r="I70" s="277">
        <v>177594</v>
      </c>
    </row>
    <row r="71" spans="1:9" ht="12" customHeight="1">
      <c r="A71" s="215" t="s">
        <v>8</v>
      </c>
      <c r="B71" s="268" t="s">
        <v>1027</v>
      </c>
      <c r="C71" s="277">
        <v>11320</v>
      </c>
      <c r="D71" s="216" t="s">
        <v>1052</v>
      </c>
      <c r="F71" s="277" t="s">
        <v>35</v>
      </c>
      <c r="H71" s="279" t="s">
        <v>1012</v>
      </c>
      <c r="I71" s="277">
        <v>11250</v>
      </c>
    </row>
    <row r="72" spans="8:9" ht="12" customHeight="1">
      <c r="H72" s="279" t="s">
        <v>1050</v>
      </c>
      <c r="I72" s="277">
        <v>70</v>
      </c>
    </row>
    <row r="83" spans="1:11" ht="10.5">
      <c r="A83" s="219"/>
      <c r="B83" s="270"/>
      <c r="C83" s="281"/>
      <c r="D83" s="221"/>
      <c r="E83" s="283"/>
      <c r="F83" s="281"/>
      <c r="G83" s="270"/>
      <c r="H83" s="283"/>
      <c r="I83" s="281"/>
      <c r="J83" s="270"/>
      <c r="K83" s="270"/>
    </row>
  </sheetData>
  <sheetProtection/>
  <mergeCells count="8">
    <mergeCell ref="K1:K2"/>
    <mergeCell ref="G54:G56"/>
    <mergeCell ref="J65:J68"/>
    <mergeCell ref="A1:A2"/>
    <mergeCell ref="B1:B2"/>
    <mergeCell ref="C1:D1"/>
    <mergeCell ref="E1:G1"/>
    <mergeCell ref="H1:J1"/>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L65"/>
  <sheetViews>
    <sheetView zoomScalePageLayoutView="0" workbookViewId="0" topLeftCell="A1">
      <selection activeCell="D23" sqref="D23"/>
    </sheetView>
  </sheetViews>
  <sheetFormatPr defaultColWidth="9.33203125" defaultRowHeight="11.25"/>
  <cols>
    <col min="1" max="1" width="32.16015625" style="293" customWidth="1"/>
    <col min="2" max="6" width="15.83203125" style="291" customWidth="1"/>
    <col min="7" max="12" width="20" style="291" customWidth="1"/>
    <col min="13" max="16384" width="9.33203125" style="292" customWidth="1"/>
  </cols>
  <sheetData>
    <row r="1" spans="1:12" s="286" customFormat="1" ht="30.75" customHeight="1">
      <c r="A1" s="284" t="s">
        <v>8</v>
      </c>
      <c r="B1" s="449" t="s">
        <v>9</v>
      </c>
      <c r="C1" s="479"/>
      <c r="D1" s="479"/>
      <c r="E1" s="479"/>
      <c r="F1" s="479"/>
      <c r="G1" s="450" t="s">
        <v>10</v>
      </c>
      <c r="H1" s="450"/>
      <c r="I1" s="480"/>
      <c r="J1" s="480"/>
      <c r="K1" s="480"/>
      <c r="L1" s="285"/>
    </row>
    <row r="2" spans="1:12" s="286" customFormat="1" ht="33.75" customHeight="1">
      <c r="A2" s="284"/>
      <c r="B2" s="285"/>
      <c r="C2" s="285"/>
      <c r="D2" s="285"/>
      <c r="E2" s="468" t="s">
        <v>1053</v>
      </c>
      <c r="F2" s="468"/>
      <c r="G2" s="481" t="s">
        <v>1054</v>
      </c>
      <c r="H2" s="481"/>
      <c r="I2" s="285"/>
      <c r="J2" s="285"/>
      <c r="K2" s="285"/>
      <c r="L2" s="285"/>
    </row>
    <row r="3" spans="1:12" s="286" customFormat="1" ht="21.75" customHeight="1">
      <c r="A3" s="284"/>
      <c r="B3" s="285"/>
      <c r="C3" s="285"/>
      <c r="D3" s="285"/>
      <c r="E3" s="482" t="s">
        <v>205</v>
      </c>
      <c r="F3" s="482"/>
      <c r="G3" s="483" t="s">
        <v>15</v>
      </c>
      <c r="H3" s="483"/>
      <c r="I3" s="285"/>
      <c r="J3" s="285"/>
      <c r="K3" s="469" t="s">
        <v>16</v>
      </c>
      <c r="L3" s="469"/>
    </row>
    <row r="4" spans="1:12" s="286" customFormat="1" ht="21.75" customHeight="1">
      <c r="A4" s="475" t="s">
        <v>1055</v>
      </c>
      <c r="B4" s="476" t="s">
        <v>1056</v>
      </c>
      <c r="C4" s="477" t="s">
        <v>1057</v>
      </c>
      <c r="D4" s="477"/>
      <c r="E4" s="477"/>
      <c r="F4" s="477"/>
      <c r="G4" s="478" t="s">
        <v>1058</v>
      </c>
      <c r="H4" s="477"/>
      <c r="I4" s="477"/>
      <c r="J4" s="477"/>
      <c r="K4" s="477"/>
      <c r="L4" s="476" t="s">
        <v>1059</v>
      </c>
    </row>
    <row r="5" spans="1:12" s="289" customFormat="1" ht="30" customHeight="1">
      <c r="A5" s="475"/>
      <c r="B5" s="476"/>
      <c r="C5" s="287" t="s">
        <v>1060</v>
      </c>
      <c r="D5" s="287" t="s">
        <v>1061</v>
      </c>
      <c r="E5" s="287" t="s">
        <v>1062</v>
      </c>
      <c r="F5" s="287" t="s">
        <v>1063</v>
      </c>
      <c r="G5" s="287" t="s">
        <v>1064</v>
      </c>
      <c r="H5" s="288" t="s">
        <v>1065</v>
      </c>
      <c r="I5" s="287" t="s">
        <v>1066</v>
      </c>
      <c r="J5" s="287" t="s">
        <v>1067</v>
      </c>
      <c r="K5" s="287" t="s">
        <v>1068</v>
      </c>
      <c r="L5" s="476"/>
    </row>
    <row r="6" spans="1:12" ht="9">
      <c r="A6" s="290" t="s">
        <v>329</v>
      </c>
      <c r="B6" s="291">
        <v>96383833</v>
      </c>
      <c r="C6" s="291" t="s">
        <v>35</v>
      </c>
      <c r="D6" s="291">
        <v>51346322</v>
      </c>
      <c r="E6" s="291">
        <v>60394</v>
      </c>
      <c r="F6" s="291">
        <v>81000</v>
      </c>
      <c r="G6" s="291">
        <v>1101037</v>
      </c>
      <c r="H6" s="291">
        <v>601341</v>
      </c>
      <c r="I6" s="291">
        <v>11321712</v>
      </c>
      <c r="J6" s="291" t="s">
        <v>35</v>
      </c>
      <c r="K6" s="291" t="s">
        <v>35</v>
      </c>
      <c r="L6" s="291">
        <v>31872027</v>
      </c>
    </row>
    <row r="7" spans="1:12" ht="9">
      <c r="A7" s="293" t="s">
        <v>1069</v>
      </c>
      <c r="B7" s="291">
        <v>417675</v>
      </c>
      <c r="C7" s="291" t="s">
        <v>35</v>
      </c>
      <c r="D7" s="291" t="s">
        <v>35</v>
      </c>
      <c r="E7" s="291" t="s">
        <v>35</v>
      </c>
      <c r="F7" s="291">
        <v>81000</v>
      </c>
      <c r="G7" s="291">
        <v>143854</v>
      </c>
      <c r="H7" s="291">
        <v>72843</v>
      </c>
      <c r="I7" s="291">
        <v>119978</v>
      </c>
      <c r="J7" s="291" t="s">
        <v>35</v>
      </c>
      <c r="K7" s="291" t="s">
        <v>35</v>
      </c>
      <c r="L7" s="291" t="s">
        <v>35</v>
      </c>
    </row>
    <row r="8" spans="1:12" ht="9">
      <c r="A8" s="293" t="s">
        <v>1070</v>
      </c>
      <c r="B8" s="291">
        <v>417675</v>
      </c>
      <c r="C8" s="291" t="s">
        <v>35</v>
      </c>
      <c r="D8" s="291" t="s">
        <v>35</v>
      </c>
      <c r="E8" s="291" t="s">
        <v>35</v>
      </c>
      <c r="F8" s="291">
        <v>81000</v>
      </c>
      <c r="G8" s="291">
        <v>143854</v>
      </c>
      <c r="H8" s="291">
        <v>72843</v>
      </c>
      <c r="I8" s="291">
        <v>119978</v>
      </c>
      <c r="J8" s="291" t="s">
        <v>35</v>
      </c>
      <c r="K8" s="291" t="s">
        <v>35</v>
      </c>
      <c r="L8" s="291" t="s">
        <v>35</v>
      </c>
    </row>
    <row r="9" spans="1:12" ht="9">
      <c r="A9" s="293" t="s">
        <v>1071</v>
      </c>
      <c r="B9" s="291">
        <v>95531158</v>
      </c>
      <c r="C9" s="291" t="s">
        <v>35</v>
      </c>
      <c r="D9" s="291">
        <v>50911322</v>
      </c>
      <c r="E9" s="291">
        <v>60394</v>
      </c>
      <c r="F9" s="291" t="s">
        <v>35</v>
      </c>
      <c r="G9" s="291">
        <v>957183</v>
      </c>
      <c r="H9" s="291">
        <v>528498</v>
      </c>
      <c r="I9" s="291">
        <v>11201734</v>
      </c>
      <c r="J9" s="291" t="s">
        <v>35</v>
      </c>
      <c r="K9" s="291" t="s">
        <v>35</v>
      </c>
      <c r="L9" s="291">
        <v>31872027</v>
      </c>
    </row>
    <row r="10" spans="1:12" ht="9">
      <c r="A10" s="293" t="s">
        <v>1072</v>
      </c>
      <c r="B10" s="291">
        <v>79343234</v>
      </c>
      <c r="C10" s="291" t="s">
        <v>35</v>
      </c>
      <c r="D10" s="291">
        <v>45963322</v>
      </c>
      <c r="E10" s="291" t="s">
        <v>35</v>
      </c>
      <c r="F10" s="291" t="s">
        <v>35</v>
      </c>
      <c r="G10" s="291">
        <v>957183</v>
      </c>
      <c r="H10" s="291">
        <v>528498</v>
      </c>
      <c r="I10" s="291">
        <v>321948</v>
      </c>
      <c r="J10" s="291" t="s">
        <v>35</v>
      </c>
      <c r="K10" s="291" t="s">
        <v>35</v>
      </c>
      <c r="L10" s="291">
        <v>31572283</v>
      </c>
    </row>
    <row r="11" spans="1:12" ht="9">
      <c r="A11" s="293" t="s">
        <v>1073</v>
      </c>
      <c r="B11" s="291">
        <v>15965244</v>
      </c>
      <c r="C11" s="291" t="s">
        <v>35</v>
      </c>
      <c r="D11" s="291">
        <v>4948000</v>
      </c>
      <c r="E11" s="291">
        <v>60394</v>
      </c>
      <c r="F11" s="291" t="s">
        <v>35</v>
      </c>
      <c r="G11" s="291" t="s">
        <v>35</v>
      </c>
      <c r="H11" s="291" t="s">
        <v>35</v>
      </c>
      <c r="I11" s="291">
        <v>10657106</v>
      </c>
      <c r="J11" s="291" t="s">
        <v>35</v>
      </c>
      <c r="K11" s="291" t="s">
        <v>35</v>
      </c>
      <c r="L11" s="291">
        <v>299744</v>
      </c>
    </row>
    <row r="12" spans="1:12" ht="9">
      <c r="A12" s="293" t="s">
        <v>1074</v>
      </c>
      <c r="B12" s="291">
        <v>222680</v>
      </c>
      <c r="C12" s="291" t="s">
        <v>35</v>
      </c>
      <c r="D12" s="291" t="s">
        <v>35</v>
      </c>
      <c r="E12" s="291" t="s">
        <v>35</v>
      </c>
      <c r="F12" s="291" t="s">
        <v>35</v>
      </c>
      <c r="G12" s="291" t="s">
        <v>35</v>
      </c>
      <c r="H12" s="291" t="s">
        <v>35</v>
      </c>
      <c r="I12" s="291">
        <v>222680</v>
      </c>
      <c r="J12" s="291" t="s">
        <v>35</v>
      </c>
      <c r="K12" s="291" t="s">
        <v>35</v>
      </c>
      <c r="L12" s="291" t="s">
        <v>35</v>
      </c>
    </row>
    <row r="13" spans="1:12" ht="9">
      <c r="A13" s="293" t="s">
        <v>328</v>
      </c>
      <c r="B13" s="291">
        <v>95948833</v>
      </c>
      <c r="C13" s="291" t="s">
        <v>35</v>
      </c>
      <c r="D13" s="291">
        <v>50911322</v>
      </c>
      <c r="E13" s="291">
        <v>60394</v>
      </c>
      <c r="F13" s="291">
        <v>81000</v>
      </c>
      <c r="G13" s="291">
        <v>1101037</v>
      </c>
      <c r="H13" s="291">
        <v>601341</v>
      </c>
      <c r="I13" s="291">
        <v>11321712</v>
      </c>
      <c r="J13" s="291" t="s">
        <v>35</v>
      </c>
      <c r="K13" s="291" t="s">
        <v>35</v>
      </c>
      <c r="L13" s="291">
        <v>31872027</v>
      </c>
    </row>
    <row r="15" ht="9">
      <c r="A15" s="293" t="s">
        <v>32</v>
      </c>
    </row>
    <row r="16" spans="1:12" ht="9">
      <c r="A16" s="293" t="s">
        <v>1071</v>
      </c>
      <c r="B16" s="291">
        <v>435000</v>
      </c>
      <c r="C16" s="291" t="s">
        <v>35</v>
      </c>
      <c r="D16" s="291">
        <v>435000</v>
      </c>
      <c r="E16" s="291" t="s">
        <v>35</v>
      </c>
      <c r="F16" s="291" t="s">
        <v>35</v>
      </c>
      <c r="G16" s="291" t="s">
        <v>35</v>
      </c>
      <c r="H16" s="291" t="s">
        <v>35</v>
      </c>
      <c r="I16" s="291" t="s">
        <v>35</v>
      </c>
      <c r="J16" s="291" t="s">
        <v>35</v>
      </c>
      <c r="K16" s="291" t="s">
        <v>35</v>
      </c>
      <c r="L16" s="291" t="s">
        <v>35</v>
      </c>
    </row>
    <row r="17" spans="1:12" ht="9">
      <c r="A17" s="293" t="s">
        <v>1072</v>
      </c>
      <c r="B17" s="291">
        <v>435000</v>
      </c>
      <c r="C17" s="291" t="s">
        <v>35</v>
      </c>
      <c r="D17" s="291">
        <v>435000</v>
      </c>
      <c r="E17" s="291" t="s">
        <v>35</v>
      </c>
      <c r="F17" s="291" t="s">
        <v>35</v>
      </c>
      <c r="G17" s="291" t="s">
        <v>35</v>
      </c>
      <c r="H17" s="291" t="s">
        <v>35</v>
      </c>
      <c r="I17" s="291" t="s">
        <v>35</v>
      </c>
      <c r="J17" s="291" t="s">
        <v>35</v>
      </c>
      <c r="K17" s="291" t="s">
        <v>35</v>
      </c>
      <c r="L17" s="291" t="s">
        <v>35</v>
      </c>
    </row>
    <row r="18" spans="1:12" ht="9">
      <c r="A18" s="293" t="s">
        <v>780</v>
      </c>
      <c r="B18" s="291">
        <v>435000</v>
      </c>
      <c r="C18" s="291" t="s">
        <v>35</v>
      </c>
      <c r="D18" s="291">
        <v>435000</v>
      </c>
      <c r="E18" s="291" t="s">
        <v>35</v>
      </c>
      <c r="F18" s="291" t="s">
        <v>35</v>
      </c>
      <c r="G18" s="291" t="s">
        <v>35</v>
      </c>
      <c r="H18" s="291" t="s">
        <v>35</v>
      </c>
      <c r="I18" s="291" t="s">
        <v>35</v>
      </c>
      <c r="J18" s="291" t="s">
        <v>35</v>
      </c>
      <c r="K18" s="291" t="s">
        <v>35</v>
      </c>
      <c r="L18" s="291" t="s">
        <v>35</v>
      </c>
    </row>
    <row r="65" spans="1:12" ht="9">
      <c r="A65" s="294"/>
      <c r="B65" s="295"/>
      <c r="C65" s="295"/>
      <c r="D65" s="295"/>
      <c r="E65" s="295"/>
      <c r="F65" s="295"/>
      <c r="G65" s="295"/>
      <c r="H65" s="295"/>
      <c r="I65" s="295"/>
      <c r="J65" s="295"/>
      <c r="K65" s="295"/>
      <c r="L65" s="295"/>
    </row>
  </sheetData>
  <sheetProtection/>
  <mergeCells count="12">
    <mergeCell ref="G3:H3"/>
    <mergeCell ref="K3:L3"/>
    <mergeCell ref="A4:A5"/>
    <mergeCell ref="B4:B5"/>
    <mergeCell ref="C4:F4"/>
    <mergeCell ref="G4:K4"/>
    <mergeCell ref="L4:L5"/>
    <mergeCell ref="B1:F1"/>
    <mergeCell ref="G1:K1"/>
    <mergeCell ref="E2:F2"/>
    <mergeCell ref="G2:H2"/>
    <mergeCell ref="E3:F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K59"/>
  <sheetViews>
    <sheetView zoomScalePageLayoutView="0" workbookViewId="0" topLeftCell="A1">
      <selection activeCell="D29" sqref="D29"/>
    </sheetView>
  </sheetViews>
  <sheetFormatPr defaultColWidth="9.33203125" defaultRowHeight="11.25"/>
  <cols>
    <col min="1" max="1" width="45" style="309" customWidth="1"/>
    <col min="2" max="2" width="17.66015625" style="127" customWidth="1"/>
    <col min="3" max="3" width="19" style="127" customWidth="1"/>
    <col min="4" max="4" width="17.83203125" style="127" customWidth="1"/>
    <col min="5" max="5" width="20" style="127" customWidth="1"/>
    <col min="6" max="6" width="21" style="127" customWidth="1"/>
    <col min="7" max="7" width="22.16015625" style="127" customWidth="1"/>
    <col min="8" max="8" width="18.33203125" style="127" customWidth="1"/>
    <col min="9" max="9" width="18.16015625" style="127" customWidth="1"/>
    <col min="10" max="10" width="22.5" style="127" customWidth="1"/>
    <col min="11" max="11" width="26.66015625" style="307" customWidth="1"/>
    <col min="12" max="16384" width="9.33203125" style="308" customWidth="1"/>
  </cols>
  <sheetData>
    <row r="1" spans="1:10" s="298" customFormat="1" ht="31.5" customHeight="1">
      <c r="A1" s="296" t="s">
        <v>8</v>
      </c>
      <c r="B1" s="449" t="s">
        <v>9</v>
      </c>
      <c r="C1" s="449"/>
      <c r="D1" s="449"/>
      <c r="E1" s="449"/>
      <c r="F1" s="450" t="s">
        <v>10</v>
      </c>
      <c r="G1" s="450"/>
      <c r="H1" s="450"/>
      <c r="I1" s="450"/>
      <c r="J1" s="297"/>
    </row>
    <row r="2" spans="1:10" s="298" customFormat="1" ht="31.5" customHeight="1">
      <c r="A2" s="296"/>
      <c r="B2" s="297"/>
      <c r="C2" s="468" t="s">
        <v>1075</v>
      </c>
      <c r="D2" s="468"/>
      <c r="E2" s="468"/>
      <c r="F2" s="481" t="s">
        <v>1076</v>
      </c>
      <c r="G2" s="481"/>
      <c r="H2" s="481"/>
      <c r="I2" s="299"/>
      <c r="J2" s="297"/>
    </row>
    <row r="3" spans="1:11" s="303" customFormat="1" ht="22.5" customHeight="1">
      <c r="A3" s="300"/>
      <c r="B3" s="301"/>
      <c r="C3" s="301"/>
      <c r="D3" s="469" t="s">
        <v>205</v>
      </c>
      <c r="E3" s="469"/>
      <c r="F3" s="371" t="s">
        <v>15</v>
      </c>
      <c r="G3" s="371"/>
      <c r="H3" s="302"/>
      <c r="I3" s="302"/>
      <c r="J3" s="484" t="s">
        <v>16</v>
      </c>
      <c r="K3" s="484"/>
    </row>
    <row r="4" spans="1:11" s="305" customFormat="1" ht="19.5" customHeight="1">
      <c r="A4" s="485" t="s">
        <v>1055</v>
      </c>
      <c r="B4" s="487" t="s">
        <v>1077</v>
      </c>
      <c r="C4" s="488"/>
      <c r="D4" s="488"/>
      <c r="E4" s="474"/>
      <c r="F4" s="489" t="s">
        <v>1078</v>
      </c>
      <c r="G4" s="489"/>
      <c r="H4" s="489"/>
      <c r="I4" s="489"/>
      <c r="J4" s="490" t="s">
        <v>329</v>
      </c>
      <c r="K4" s="492" t="s">
        <v>102</v>
      </c>
    </row>
    <row r="5" spans="1:11" s="67" customFormat="1" ht="30" customHeight="1">
      <c r="A5" s="486"/>
      <c r="B5" s="304" t="s">
        <v>1079</v>
      </c>
      <c r="C5" s="304" t="s">
        <v>1080</v>
      </c>
      <c r="D5" s="304" t="s">
        <v>1081</v>
      </c>
      <c r="E5" s="304" t="s">
        <v>328</v>
      </c>
      <c r="F5" s="304" t="s">
        <v>1082</v>
      </c>
      <c r="G5" s="304" t="s">
        <v>1083</v>
      </c>
      <c r="H5" s="304" t="s">
        <v>1084</v>
      </c>
      <c r="I5" s="304" t="s">
        <v>328</v>
      </c>
      <c r="J5" s="491"/>
      <c r="K5" s="492"/>
    </row>
    <row r="6" spans="1:10" ht="11.25">
      <c r="A6" s="306" t="s">
        <v>329</v>
      </c>
      <c r="B6" s="127">
        <v>83610903</v>
      </c>
      <c r="C6" s="127" t="s">
        <v>35</v>
      </c>
      <c r="D6" s="127">
        <v>40000</v>
      </c>
      <c r="E6" s="127">
        <v>83650903</v>
      </c>
      <c r="F6" s="127">
        <v>388950853</v>
      </c>
      <c r="G6" s="127">
        <v>14769754037</v>
      </c>
      <c r="H6" s="127" t="s">
        <v>35</v>
      </c>
      <c r="I6" s="127">
        <v>15158704890</v>
      </c>
      <c r="J6" s="127">
        <v>15242355793</v>
      </c>
    </row>
    <row r="7" spans="1:10" ht="11.25">
      <c r="A7" s="309" t="s">
        <v>788</v>
      </c>
      <c r="B7" s="127" t="s">
        <v>35</v>
      </c>
      <c r="C7" s="127" t="s">
        <v>35</v>
      </c>
      <c r="D7" s="127" t="s">
        <v>35</v>
      </c>
      <c r="E7" s="127" t="s">
        <v>35</v>
      </c>
      <c r="F7" s="127" t="s">
        <v>35</v>
      </c>
      <c r="G7" s="127">
        <v>2837580151</v>
      </c>
      <c r="H7" s="127" t="s">
        <v>35</v>
      </c>
      <c r="I7" s="127">
        <v>2837580151</v>
      </c>
      <c r="J7" s="127">
        <v>2837580151</v>
      </c>
    </row>
    <row r="8" spans="1:10" ht="11.25">
      <c r="A8" s="309" t="s">
        <v>963</v>
      </c>
      <c r="B8" s="127" t="s">
        <v>35</v>
      </c>
      <c r="C8" s="127" t="s">
        <v>35</v>
      </c>
      <c r="D8" s="127" t="s">
        <v>35</v>
      </c>
      <c r="E8" s="127" t="s">
        <v>35</v>
      </c>
      <c r="F8" s="127" t="s">
        <v>35</v>
      </c>
      <c r="G8" s="127">
        <v>2837580151</v>
      </c>
      <c r="H8" s="127" t="s">
        <v>35</v>
      </c>
      <c r="I8" s="127">
        <v>2837580151</v>
      </c>
      <c r="J8" s="127">
        <v>2837580151</v>
      </c>
    </row>
    <row r="9" spans="1:10" ht="11.25">
      <c r="A9" s="309" t="s">
        <v>789</v>
      </c>
      <c r="B9" s="127" t="s">
        <v>35</v>
      </c>
      <c r="C9" s="127" t="s">
        <v>35</v>
      </c>
      <c r="D9" s="127">
        <v>40000</v>
      </c>
      <c r="E9" s="127">
        <v>40000</v>
      </c>
      <c r="F9" s="127" t="s">
        <v>35</v>
      </c>
      <c r="G9" s="127">
        <v>1308683333</v>
      </c>
      <c r="H9" s="127" t="s">
        <v>35</v>
      </c>
      <c r="I9" s="127">
        <v>1308683333</v>
      </c>
      <c r="J9" s="127">
        <v>1308723333</v>
      </c>
    </row>
    <row r="10" spans="1:10" ht="11.25">
      <c r="A10" s="309" t="s">
        <v>1085</v>
      </c>
      <c r="B10" s="127" t="s">
        <v>35</v>
      </c>
      <c r="C10" s="127" t="s">
        <v>35</v>
      </c>
      <c r="D10" s="127">
        <v>40000</v>
      </c>
      <c r="E10" s="127">
        <v>40000</v>
      </c>
      <c r="F10" s="127" t="s">
        <v>35</v>
      </c>
      <c r="G10" s="127">
        <v>1308683333</v>
      </c>
      <c r="H10" s="127" t="s">
        <v>35</v>
      </c>
      <c r="I10" s="127">
        <v>1308683333</v>
      </c>
      <c r="J10" s="127">
        <v>1308723333</v>
      </c>
    </row>
    <row r="11" spans="1:10" ht="11.25">
      <c r="A11" s="309" t="s">
        <v>1069</v>
      </c>
      <c r="B11" s="127" t="s">
        <v>35</v>
      </c>
      <c r="C11" s="127" t="s">
        <v>35</v>
      </c>
      <c r="D11" s="127" t="s">
        <v>35</v>
      </c>
      <c r="E11" s="127" t="s">
        <v>35</v>
      </c>
      <c r="F11" s="127" t="s">
        <v>35</v>
      </c>
      <c r="G11" s="127">
        <v>82000</v>
      </c>
      <c r="H11" s="127" t="s">
        <v>35</v>
      </c>
      <c r="I11" s="127">
        <v>82000</v>
      </c>
      <c r="J11" s="127">
        <v>82000</v>
      </c>
    </row>
    <row r="12" spans="1:10" ht="11.25">
      <c r="A12" s="309" t="s">
        <v>1070</v>
      </c>
      <c r="B12" s="127" t="s">
        <v>35</v>
      </c>
      <c r="C12" s="127" t="s">
        <v>35</v>
      </c>
      <c r="D12" s="127" t="s">
        <v>35</v>
      </c>
      <c r="E12" s="127" t="s">
        <v>35</v>
      </c>
      <c r="F12" s="127" t="s">
        <v>35</v>
      </c>
      <c r="G12" s="127">
        <v>82000</v>
      </c>
      <c r="H12" s="127" t="s">
        <v>35</v>
      </c>
      <c r="I12" s="127">
        <v>82000</v>
      </c>
      <c r="J12" s="127">
        <v>82000</v>
      </c>
    </row>
    <row r="13" spans="1:10" ht="11.25">
      <c r="A13" s="309" t="s">
        <v>1086</v>
      </c>
      <c r="B13" s="127" t="s">
        <v>35</v>
      </c>
      <c r="C13" s="127" t="s">
        <v>35</v>
      </c>
      <c r="D13" s="127" t="s">
        <v>35</v>
      </c>
      <c r="E13" s="127" t="s">
        <v>35</v>
      </c>
      <c r="F13" s="127">
        <v>3878151</v>
      </c>
      <c r="G13" s="127">
        <v>1206000</v>
      </c>
      <c r="H13" s="127" t="s">
        <v>35</v>
      </c>
      <c r="I13" s="127">
        <v>5084151</v>
      </c>
      <c r="J13" s="127">
        <v>5084151</v>
      </c>
    </row>
    <row r="14" spans="1:10" ht="11.25">
      <c r="A14" s="309" t="s">
        <v>1087</v>
      </c>
      <c r="B14" s="127" t="s">
        <v>35</v>
      </c>
      <c r="C14" s="127" t="s">
        <v>35</v>
      </c>
      <c r="D14" s="127" t="s">
        <v>35</v>
      </c>
      <c r="E14" s="127" t="s">
        <v>35</v>
      </c>
      <c r="F14" s="127">
        <v>3878151</v>
      </c>
      <c r="G14" s="127">
        <v>1206000</v>
      </c>
      <c r="H14" s="127" t="s">
        <v>35</v>
      </c>
      <c r="I14" s="127">
        <v>5084151</v>
      </c>
      <c r="J14" s="127">
        <v>5084151</v>
      </c>
    </row>
    <row r="15" spans="1:10" ht="11.25">
      <c r="A15" s="309" t="s">
        <v>1071</v>
      </c>
      <c r="B15" s="127">
        <v>83610903</v>
      </c>
      <c r="C15" s="127" t="s">
        <v>35</v>
      </c>
      <c r="D15" s="127" t="s">
        <v>35</v>
      </c>
      <c r="E15" s="127">
        <v>83610903</v>
      </c>
      <c r="F15" s="127">
        <v>385072702</v>
      </c>
      <c r="G15" s="127">
        <v>10614085840</v>
      </c>
      <c r="H15" s="127" t="s">
        <v>35</v>
      </c>
      <c r="I15" s="127">
        <v>10999158542</v>
      </c>
      <c r="J15" s="127">
        <v>11082769445</v>
      </c>
    </row>
    <row r="16" spans="1:10" ht="11.25">
      <c r="A16" s="309" t="s">
        <v>1072</v>
      </c>
      <c r="B16" s="127">
        <v>79725398</v>
      </c>
      <c r="C16" s="127" t="s">
        <v>35</v>
      </c>
      <c r="D16" s="127" t="s">
        <v>35</v>
      </c>
      <c r="E16" s="127">
        <v>79725398</v>
      </c>
      <c r="F16" s="127">
        <v>380408285</v>
      </c>
      <c r="G16" s="127">
        <v>9022578604</v>
      </c>
      <c r="H16" s="127" t="s">
        <v>35</v>
      </c>
      <c r="I16" s="127">
        <v>9402986889</v>
      </c>
      <c r="J16" s="127">
        <v>9482712287</v>
      </c>
    </row>
    <row r="17" spans="1:10" ht="11.25">
      <c r="A17" s="309" t="s">
        <v>1073</v>
      </c>
      <c r="B17" s="127">
        <v>3885505</v>
      </c>
      <c r="C17" s="127" t="s">
        <v>35</v>
      </c>
      <c r="D17" s="127" t="s">
        <v>35</v>
      </c>
      <c r="E17" s="127">
        <v>3885505</v>
      </c>
      <c r="F17" s="127">
        <v>3579816</v>
      </c>
      <c r="G17" s="127">
        <v>1591507236</v>
      </c>
      <c r="H17" s="127" t="s">
        <v>35</v>
      </c>
      <c r="I17" s="127">
        <v>1595087052</v>
      </c>
      <c r="J17" s="127">
        <v>1598972557</v>
      </c>
    </row>
    <row r="18" spans="1:10" ht="11.25">
      <c r="A18" s="309" t="s">
        <v>1074</v>
      </c>
      <c r="B18" s="127" t="s">
        <v>35</v>
      </c>
      <c r="C18" s="127" t="s">
        <v>35</v>
      </c>
      <c r="D18" s="127" t="s">
        <v>35</v>
      </c>
      <c r="E18" s="127" t="s">
        <v>35</v>
      </c>
      <c r="F18" s="127">
        <v>1084601</v>
      </c>
      <c r="G18" s="127" t="s">
        <v>35</v>
      </c>
      <c r="H18" s="127" t="s">
        <v>35</v>
      </c>
      <c r="I18" s="127">
        <v>1084601</v>
      </c>
      <c r="J18" s="127">
        <v>1084601</v>
      </c>
    </row>
    <row r="19" spans="1:10" ht="11.25">
      <c r="A19" s="309" t="s">
        <v>796</v>
      </c>
      <c r="B19" s="127" t="s">
        <v>35</v>
      </c>
      <c r="C19" s="127" t="s">
        <v>35</v>
      </c>
      <c r="D19" s="127" t="s">
        <v>35</v>
      </c>
      <c r="E19" s="127" t="s">
        <v>35</v>
      </c>
      <c r="F19" s="127" t="s">
        <v>35</v>
      </c>
      <c r="G19" s="127">
        <v>8116713</v>
      </c>
      <c r="H19" s="127" t="s">
        <v>35</v>
      </c>
      <c r="I19" s="127">
        <v>8116713</v>
      </c>
      <c r="J19" s="127">
        <v>8116713</v>
      </c>
    </row>
    <row r="20" spans="1:10" ht="11.25">
      <c r="A20" s="309" t="s">
        <v>1088</v>
      </c>
      <c r="B20" s="127" t="s">
        <v>35</v>
      </c>
      <c r="C20" s="127" t="s">
        <v>35</v>
      </c>
      <c r="D20" s="127" t="s">
        <v>35</v>
      </c>
      <c r="E20" s="127" t="s">
        <v>35</v>
      </c>
      <c r="F20" s="127" t="s">
        <v>35</v>
      </c>
      <c r="G20" s="127">
        <v>8116713</v>
      </c>
      <c r="H20" s="127" t="s">
        <v>35</v>
      </c>
      <c r="I20" s="127">
        <v>8116713</v>
      </c>
      <c r="J20" s="127">
        <v>8116713</v>
      </c>
    </row>
    <row r="21" spans="1:10" ht="11.25">
      <c r="A21" s="309" t="s">
        <v>328</v>
      </c>
      <c r="B21" s="127">
        <v>83610903</v>
      </c>
      <c r="C21" s="127" t="s">
        <v>35</v>
      </c>
      <c r="D21" s="127">
        <v>40000</v>
      </c>
      <c r="E21" s="127">
        <v>83650903</v>
      </c>
      <c r="F21" s="127">
        <v>388950853</v>
      </c>
      <c r="G21" s="127">
        <v>14769754037</v>
      </c>
      <c r="H21" s="127" t="s">
        <v>35</v>
      </c>
      <c r="I21" s="127">
        <v>15158704890</v>
      </c>
      <c r="J21" s="127">
        <v>15242355793</v>
      </c>
    </row>
    <row r="59" spans="1:11" ht="11.25">
      <c r="A59" s="310"/>
      <c r="B59" s="129"/>
      <c r="C59" s="129"/>
      <c r="D59" s="129"/>
      <c r="E59" s="129"/>
      <c r="F59" s="129"/>
      <c r="G59" s="129"/>
      <c r="H59" s="129"/>
      <c r="I59" s="129"/>
      <c r="J59" s="129"/>
      <c r="K59" s="311"/>
    </row>
  </sheetData>
  <sheetProtection/>
  <mergeCells count="12">
    <mergeCell ref="B1:E1"/>
    <mergeCell ref="F1:I1"/>
    <mergeCell ref="C2:E2"/>
    <mergeCell ref="F2:H2"/>
    <mergeCell ref="D3:E3"/>
    <mergeCell ref="F3:G3"/>
    <mergeCell ref="J3:K3"/>
    <mergeCell ref="A4:A5"/>
    <mergeCell ref="B4:E4"/>
    <mergeCell ref="F4:I4"/>
    <mergeCell ref="J4:J5"/>
    <mergeCell ref="K4:K5"/>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K59"/>
  <sheetViews>
    <sheetView zoomScalePageLayoutView="0" workbookViewId="0" topLeftCell="A1">
      <selection activeCell="C16" sqref="C16"/>
    </sheetView>
  </sheetViews>
  <sheetFormatPr defaultColWidth="9.33203125" defaultRowHeight="11.25"/>
  <cols>
    <col min="1" max="1" width="45" style="309" customWidth="1"/>
    <col min="2" max="2" width="17.66015625" style="127" customWidth="1"/>
    <col min="3" max="3" width="19" style="127" customWidth="1"/>
    <col min="4" max="4" width="17.83203125" style="127" customWidth="1"/>
    <col min="5" max="5" width="20" style="127" customWidth="1"/>
    <col min="6" max="6" width="21" style="127" customWidth="1"/>
    <col min="7" max="7" width="22.16015625" style="127" customWidth="1"/>
    <col min="8" max="8" width="18.33203125" style="127" customWidth="1"/>
    <col min="9" max="9" width="18.16015625" style="127" customWidth="1"/>
    <col min="10" max="10" width="22.5" style="127" customWidth="1"/>
    <col min="11" max="11" width="26.66015625" style="307" customWidth="1"/>
    <col min="12" max="16384" width="9.33203125" style="308" customWidth="1"/>
  </cols>
  <sheetData>
    <row r="1" spans="1:10" s="298" customFormat="1" ht="31.5" customHeight="1">
      <c r="A1" s="296" t="s">
        <v>8</v>
      </c>
      <c r="B1" s="449" t="s">
        <v>9</v>
      </c>
      <c r="C1" s="449"/>
      <c r="D1" s="449"/>
      <c r="E1" s="449"/>
      <c r="F1" s="450" t="s">
        <v>10</v>
      </c>
      <c r="G1" s="450"/>
      <c r="H1" s="450"/>
      <c r="I1" s="450"/>
      <c r="J1" s="297"/>
    </row>
    <row r="2" spans="1:10" s="298" customFormat="1" ht="31.5" customHeight="1">
      <c r="A2" s="296"/>
      <c r="B2" s="297"/>
      <c r="C2" s="468" t="s">
        <v>1075</v>
      </c>
      <c r="D2" s="468"/>
      <c r="E2" s="468"/>
      <c r="F2" s="481" t="s">
        <v>1076</v>
      </c>
      <c r="G2" s="481"/>
      <c r="H2" s="481"/>
      <c r="I2" s="299"/>
      <c r="J2" s="297"/>
    </row>
    <row r="3" spans="1:11" s="303" customFormat="1" ht="22.5" customHeight="1">
      <c r="A3" s="300"/>
      <c r="B3" s="301"/>
      <c r="C3" s="301"/>
      <c r="D3" s="469" t="s">
        <v>205</v>
      </c>
      <c r="E3" s="469"/>
      <c r="F3" s="371" t="s">
        <v>15</v>
      </c>
      <c r="G3" s="371"/>
      <c r="H3" s="302"/>
      <c r="I3" s="302"/>
      <c r="J3" s="484" t="s">
        <v>16</v>
      </c>
      <c r="K3" s="484"/>
    </row>
    <row r="4" spans="1:11" s="305" customFormat="1" ht="19.5" customHeight="1">
      <c r="A4" s="485" t="s">
        <v>1055</v>
      </c>
      <c r="B4" s="487" t="s">
        <v>1077</v>
      </c>
      <c r="C4" s="488"/>
      <c r="D4" s="488"/>
      <c r="E4" s="474"/>
      <c r="F4" s="489" t="s">
        <v>1078</v>
      </c>
      <c r="G4" s="489"/>
      <c r="H4" s="489"/>
      <c r="I4" s="489"/>
      <c r="J4" s="490" t="s">
        <v>329</v>
      </c>
      <c r="K4" s="492" t="s">
        <v>102</v>
      </c>
    </row>
    <row r="5" spans="1:11" s="67" customFormat="1" ht="30" customHeight="1">
      <c r="A5" s="486"/>
      <c r="B5" s="304" t="s">
        <v>1079</v>
      </c>
      <c r="C5" s="304" t="s">
        <v>1080</v>
      </c>
      <c r="D5" s="304" t="s">
        <v>1081</v>
      </c>
      <c r="E5" s="304" t="s">
        <v>328</v>
      </c>
      <c r="F5" s="304" t="s">
        <v>1082</v>
      </c>
      <c r="G5" s="304" t="s">
        <v>1083</v>
      </c>
      <c r="H5" s="304" t="s">
        <v>1084</v>
      </c>
      <c r="I5" s="304" t="s">
        <v>328</v>
      </c>
      <c r="J5" s="491"/>
      <c r="K5" s="492"/>
    </row>
    <row r="6" spans="1:10" ht="11.25">
      <c r="A6" s="306" t="s">
        <v>329</v>
      </c>
      <c r="B6" s="127" t="s">
        <v>35</v>
      </c>
      <c r="C6" s="127" t="s">
        <v>35</v>
      </c>
      <c r="D6" s="127" t="s">
        <v>35</v>
      </c>
      <c r="E6" s="127" t="s">
        <v>35</v>
      </c>
      <c r="F6" s="127" t="s">
        <v>35</v>
      </c>
      <c r="G6" s="127">
        <v>6165000</v>
      </c>
      <c r="H6" s="127" t="s">
        <v>35</v>
      </c>
      <c r="I6" s="127">
        <v>6165000</v>
      </c>
      <c r="J6" s="127">
        <v>6165000</v>
      </c>
    </row>
    <row r="7" spans="1:10" ht="11.25">
      <c r="A7" s="309" t="s">
        <v>799</v>
      </c>
      <c r="B7" s="127" t="s">
        <v>35</v>
      </c>
      <c r="C7" s="127" t="s">
        <v>35</v>
      </c>
      <c r="D7" s="127" t="s">
        <v>35</v>
      </c>
      <c r="E7" s="127" t="s">
        <v>35</v>
      </c>
      <c r="F7" s="127" t="s">
        <v>35</v>
      </c>
      <c r="G7" s="127">
        <v>6165000</v>
      </c>
      <c r="H7" s="127" t="s">
        <v>35</v>
      </c>
      <c r="I7" s="127">
        <v>6165000</v>
      </c>
      <c r="J7" s="127">
        <v>6165000</v>
      </c>
    </row>
    <row r="8" spans="1:10" ht="11.25">
      <c r="A8" s="309" t="s">
        <v>1089</v>
      </c>
      <c r="B8" s="127" t="s">
        <v>35</v>
      </c>
      <c r="C8" s="127" t="s">
        <v>35</v>
      </c>
      <c r="D8" s="127" t="s">
        <v>35</v>
      </c>
      <c r="E8" s="127" t="s">
        <v>35</v>
      </c>
      <c r="F8" s="127" t="s">
        <v>35</v>
      </c>
      <c r="G8" s="127">
        <v>6165000</v>
      </c>
      <c r="H8" s="127" t="s">
        <v>35</v>
      </c>
      <c r="I8" s="127">
        <v>6165000</v>
      </c>
      <c r="J8" s="127">
        <v>6165000</v>
      </c>
    </row>
    <row r="9" spans="1:10" ht="11.25">
      <c r="A9" s="309" t="s">
        <v>328</v>
      </c>
      <c r="B9" s="127" t="s">
        <v>35</v>
      </c>
      <c r="C9" s="127" t="s">
        <v>35</v>
      </c>
      <c r="D9" s="127" t="s">
        <v>35</v>
      </c>
      <c r="E9" s="127" t="s">
        <v>35</v>
      </c>
      <c r="F9" s="127" t="s">
        <v>35</v>
      </c>
      <c r="G9" s="127">
        <v>6165000</v>
      </c>
      <c r="H9" s="127" t="s">
        <v>35</v>
      </c>
      <c r="I9" s="127">
        <v>6165000</v>
      </c>
      <c r="J9" s="127">
        <v>6165000</v>
      </c>
    </row>
    <row r="59" spans="1:11" ht="11.25">
      <c r="A59" s="310"/>
      <c r="B59" s="129"/>
      <c r="C59" s="129"/>
      <c r="D59" s="129"/>
      <c r="E59" s="129"/>
      <c r="F59" s="129"/>
      <c r="G59" s="129"/>
      <c r="H59" s="129"/>
      <c r="I59" s="129"/>
      <c r="J59" s="129"/>
      <c r="K59" s="311"/>
    </row>
  </sheetData>
  <sheetProtection/>
  <mergeCells count="12">
    <mergeCell ref="B1:E1"/>
    <mergeCell ref="F1:I1"/>
    <mergeCell ref="C2:E2"/>
    <mergeCell ref="F2:H2"/>
    <mergeCell ref="D3:E3"/>
    <mergeCell ref="F3:G3"/>
    <mergeCell ref="J3:K3"/>
    <mergeCell ref="A4:A5"/>
    <mergeCell ref="B4:E4"/>
    <mergeCell ref="F4:I4"/>
    <mergeCell ref="J4:J5"/>
    <mergeCell ref="K4:K5"/>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B45"/>
  <sheetViews>
    <sheetView zoomScalePageLayoutView="0" workbookViewId="0" topLeftCell="A1">
      <selection activeCell="G7" sqref="G7"/>
    </sheetView>
  </sheetViews>
  <sheetFormatPr defaultColWidth="9.33203125" defaultRowHeight="11.25"/>
  <cols>
    <col min="1" max="1" width="26.5" style="322" customWidth="1"/>
    <col min="2" max="2" width="10" style="277" bestFit="1" customWidth="1"/>
    <col min="3" max="3" width="12.83203125" style="277" bestFit="1" customWidth="1"/>
    <col min="4" max="6" width="7.83203125" style="277" customWidth="1"/>
    <col min="7" max="7" width="13.16015625" style="277" bestFit="1" customWidth="1"/>
    <col min="8" max="8" width="9" style="277" bestFit="1" customWidth="1"/>
    <col min="9" max="9" width="7.83203125" style="277" customWidth="1"/>
    <col min="10" max="10" width="13.16015625" style="277" bestFit="1" customWidth="1"/>
    <col min="11" max="14" width="7.83203125" style="277" customWidth="1"/>
    <col min="15" max="16" width="9" style="277" bestFit="1" customWidth="1"/>
    <col min="17" max="20" width="7.83203125" style="277" customWidth="1"/>
    <col min="21" max="21" width="9" style="277" bestFit="1" customWidth="1"/>
    <col min="22" max="22" width="7.83203125" style="277" customWidth="1"/>
    <col min="23" max="23" width="8" style="277" bestFit="1" customWidth="1"/>
    <col min="24" max="24" width="7.83203125" style="277" customWidth="1"/>
    <col min="25" max="25" width="9" style="277" bestFit="1" customWidth="1"/>
    <col min="26" max="26" width="7.83203125" style="277" customWidth="1"/>
    <col min="27" max="27" width="9" style="277" bestFit="1" customWidth="1"/>
    <col min="28" max="28" width="13.16015625" style="277" bestFit="1" customWidth="1"/>
    <col min="29" max="16384" width="9.33203125" style="321" customWidth="1"/>
  </cols>
  <sheetData>
    <row r="1" spans="1:28" s="314" customFormat="1" ht="25.5" customHeight="1">
      <c r="A1" s="312"/>
      <c r="B1" s="508" t="s">
        <v>9</v>
      </c>
      <c r="C1" s="509"/>
      <c r="D1" s="509"/>
      <c r="E1" s="509"/>
      <c r="F1" s="509"/>
      <c r="G1" s="509"/>
      <c r="H1" s="509"/>
      <c r="I1" s="509"/>
      <c r="J1" s="509"/>
      <c r="K1" s="509"/>
      <c r="L1" s="509"/>
      <c r="M1" s="509"/>
      <c r="N1" s="510" t="s">
        <v>10</v>
      </c>
      <c r="O1" s="510"/>
      <c r="P1" s="510"/>
      <c r="Q1" s="511"/>
      <c r="R1" s="511"/>
      <c r="S1" s="511"/>
      <c r="T1" s="511"/>
      <c r="U1" s="511"/>
      <c r="V1" s="511"/>
      <c r="W1" s="511"/>
      <c r="X1" s="511"/>
      <c r="Y1" s="511"/>
      <c r="Z1" s="313"/>
      <c r="AA1" s="313"/>
      <c r="AB1" s="313"/>
    </row>
    <row r="2" spans="1:28" s="314" customFormat="1" ht="30" customHeight="1">
      <c r="A2" s="315"/>
      <c r="B2" s="313"/>
      <c r="C2" s="313"/>
      <c r="D2" s="313"/>
      <c r="E2" s="313"/>
      <c r="F2" s="313"/>
      <c r="G2" s="313"/>
      <c r="H2" s="313"/>
      <c r="I2" s="512" t="s">
        <v>1090</v>
      </c>
      <c r="J2" s="512"/>
      <c r="K2" s="512"/>
      <c r="L2" s="512"/>
      <c r="M2" s="513"/>
      <c r="N2" s="514" t="s">
        <v>1091</v>
      </c>
      <c r="O2" s="514"/>
      <c r="P2" s="514"/>
      <c r="Q2" s="514"/>
      <c r="R2" s="515"/>
      <c r="S2" s="313"/>
      <c r="T2" s="313"/>
      <c r="U2" s="313"/>
      <c r="V2" s="313"/>
      <c r="W2" s="313"/>
      <c r="X2" s="313"/>
      <c r="Y2" s="313"/>
      <c r="Z2" s="313"/>
      <c r="AA2" s="313"/>
      <c r="AB2" s="313"/>
    </row>
    <row r="3" spans="1:28" s="314" customFormat="1" ht="16.5" customHeight="1">
      <c r="A3" s="316"/>
      <c r="B3" s="317"/>
      <c r="C3" s="317"/>
      <c r="D3" s="317"/>
      <c r="E3" s="318"/>
      <c r="F3" s="318"/>
      <c r="G3" s="318"/>
      <c r="H3" s="318"/>
      <c r="I3" s="318"/>
      <c r="J3" s="318"/>
      <c r="K3" s="516" t="s">
        <v>205</v>
      </c>
      <c r="L3" s="516"/>
      <c r="M3" s="516"/>
      <c r="N3" s="517" t="s">
        <v>15</v>
      </c>
      <c r="O3" s="517"/>
      <c r="P3" s="517"/>
      <c r="Q3" s="318"/>
      <c r="R3" s="318"/>
      <c r="S3" s="318"/>
      <c r="T3" s="318"/>
      <c r="U3" s="318"/>
      <c r="V3" s="318"/>
      <c r="W3" s="318"/>
      <c r="X3" s="318"/>
      <c r="Y3" s="318"/>
      <c r="Z3" s="497" t="s">
        <v>1092</v>
      </c>
      <c r="AA3" s="497"/>
      <c r="AB3" s="497"/>
    </row>
    <row r="4" spans="1:28" ht="14.25" customHeight="1">
      <c r="A4" s="319" t="s">
        <v>1093</v>
      </c>
      <c r="B4" s="493" t="s">
        <v>1094</v>
      </c>
      <c r="C4" s="493"/>
      <c r="D4" s="493"/>
      <c r="E4" s="493"/>
      <c r="F4" s="493"/>
      <c r="G4" s="493"/>
      <c r="H4" s="493"/>
      <c r="I4" s="493"/>
      <c r="J4" s="493"/>
      <c r="K4" s="498"/>
      <c r="L4" s="499"/>
      <c r="M4" s="500"/>
      <c r="N4" s="501" t="s">
        <v>1095</v>
      </c>
      <c r="O4" s="502"/>
      <c r="P4" s="502"/>
      <c r="Q4" s="502"/>
      <c r="R4" s="502"/>
      <c r="S4" s="502"/>
      <c r="T4" s="502"/>
      <c r="U4" s="502"/>
      <c r="V4" s="502"/>
      <c r="W4" s="502"/>
      <c r="X4" s="502"/>
      <c r="Y4" s="502"/>
      <c r="Z4" s="502"/>
      <c r="AA4" s="503"/>
      <c r="AB4" s="504" t="s">
        <v>1096</v>
      </c>
    </row>
    <row r="5" spans="1:28" ht="27" customHeight="1">
      <c r="A5" s="505" t="s">
        <v>1097</v>
      </c>
      <c r="B5" s="504" t="s">
        <v>1098</v>
      </c>
      <c r="C5" s="494" t="s">
        <v>1099</v>
      </c>
      <c r="D5" s="504" t="s">
        <v>1100</v>
      </c>
      <c r="E5" s="504" t="s">
        <v>1101</v>
      </c>
      <c r="F5" s="493" t="s">
        <v>1102</v>
      </c>
      <c r="G5" s="493"/>
      <c r="H5" s="493"/>
      <c r="I5" s="493"/>
      <c r="J5" s="494" t="s">
        <v>1103</v>
      </c>
      <c r="K5" s="496" t="s">
        <v>1104</v>
      </c>
      <c r="L5" s="496"/>
      <c r="M5" s="496"/>
      <c r="N5" s="493" t="s">
        <v>1105</v>
      </c>
      <c r="O5" s="493"/>
      <c r="P5" s="493"/>
      <c r="Q5" s="493"/>
      <c r="R5" s="494" t="s">
        <v>1106</v>
      </c>
      <c r="S5" s="494" t="s">
        <v>1107</v>
      </c>
      <c r="T5" s="493" t="s">
        <v>1108</v>
      </c>
      <c r="U5" s="493"/>
      <c r="V5" s="493"/>
      <c r="W5" s="493"/>
      <c r="X5" s="493"/>
      <c r="Y5" s="493"/>
      <c r="Z5" s="493"/>
      <c r="AA5" s="494" t="s">
        <v>1109</v>
      </c>
      <c r="AB5" s="504"/>
    </row>
    <row r="6" spans="1:28" ht="119.25" customHeight="1">
      <c r="A6" s="506"/>
      <c r="B6" s="504"/>
      <c r="C6" s="507"/>
      <c r="D6" s="504"/>
      <c r="E6" s="504"/>
      <c r="F6" s="320" t="s">
        <v>1110</v>
      </c>
      <c r="G6" s="320" t="s">
        <v>1111</v>
      </c>
      <c r="H6" s="320" t="s">
        <v>1112</v>
      </c>
      <c r="I6" s="320" t="s">
        <v>1113</v>
      </c>
      <c r="J6" s="495"/>
      <c r="K6" s="320" t="s">
        <v>1114</v>
      </c>
      <c r="L6" s="320" t="s">
        <v>1115</v>
      </c>
      <c r="M6" s="320" t="s">
        <v>1116</v>
      </c>
      <c r="N6" s="320" t="s">
        <v>1110</v>
      </c>
      <c r="O6" s="320" t="s">
        <v>1111</v>
      </c>
      <c r="P6" s="320" t="s">
        <v>1112</v>
      </c>
      <c r="Q6" s="320" t="s">
        <v>1113</v>
      </c>
      <c r="R6" s="495"/>
      <c r="S6" s="495"/>
      <c r="T6" s="320" t="s">
        <v>1117</v>
      </c>
      <c r="U6" s="320" t="s">
        <v>1118</v>
      </c>
      <c r="V6" s="320" t="s">
        <v>1119</v>
      </c>
      <c r="W6" s="320" t="s">
        <v>1120</v>
      </c>
      <c r="X6" s="320" t="s">
        <v>1121</v>
      </c>
      <c r="Y6" s="320" t="s">
        <v>1122</v>
      </c>
      <c r="Z6" s="320" t="s">
        <v>1123</v>
      </c>
      <c r="AA6" s="495"/>
      <c r="AB6" s="504"/>
    </row>
    <row r="7" spans="1:28" ht="21">
      <c r="A7" s="110" t="s">
        <v>1124</v>
      </c>
      <c r="B7" s="277">
        <v>375583</v>
      </c>
      <c r="C7" s="277">
        <v>166397</v>
      </c>
      <c r="D7" s="277" t="s">
        <v>8</v>
      </c>
      <c r="E7" s="277" t="s">
        <v>8</v>
      </c>
      <c r="F7" s="277" t="s">
        <v>8</v>
      </c>
      <c r="G7" s="277">
        <v>15143143</v>
      </c>
      <c r="H7" s="277">
        <v>73505</v>
      </c>
      <c r="I7" s="277" t="s">
        <v>8</v>
      </c>
      <c r="J7" s="277">
        <v>15758628</v>
      </c>
      <c r="K7" s="277" t="s">
        <v>8</v>
      </c>
      <c r="L7" s="277" t="s">
        <v>8</v>
      </c>
      <c r="M7" s="277" t="s">
        <v>8</v>
      </c>
      <c r="N7" s="277" t="s">
        <v>8</v>
      </c>
      <c r="O7" s="277">
        <v>21727</v>
      </c>
      <c r="P7" s="277">
        <v>10146</v>
      </c>
      <c r="Q7" s="277" t="s">
        <v>8</v>
      </c>
      <c r="R7" s="277" t="s">
        <v>8</v>
      </c>
      <c r="S7" s="277" t="s">
        <v>8</v>
      </c>
      <c r="T7" s="277" t="s">
        <v>8</v>
      </c>
      <c r="U7" s="277">
        <v>51346</v>
      </c>
      <c r="V7" s="277" t="s">
        <v>8</v>
      </c>
      <c r="W7" s="277">
        <v>1101</v>
      </c>
      <c r="X7" s="277" t="s">
        <v>8</v>
      </c>
      <c r="Y7" s="277">
        <v>12064</v>
      </c>
      <c r="Z7" s="277" t="s">
        <v>8</v>
      </c>
      <c r="AA7" s="277">
        <v>96384</v>
      </c>
      <c r="AB7" s="277">
        <v>15855012</v>
      </c>
    </row>
    <row r="8" ht="21">
      <c r="A8" s="322" t="s">
        <v>1125</v>
      </c>
    </row>
    <row r="9" ht="21">
      <c r="A9" s="322" t="s">
        <v>1126</v>
      </c>
    </row>
    <row r="10" ht="21">
      <c r="A10" s="322" t="s">
        <v>1127</v>
      </c>
    </row>
    <row r="11" ht="21">
      <c r="A11" s="322" t="s">
        <v>1128</v>
      </c>
    </row>
    <row r="12" ht="21">
      <c r="A12" s="322" t="s">
        <v>1129</v>
      </c>
    </row>
    <row r="13" spans="1:28" ht="21">
      <c r="A13" s="322" t="s">
        <v>1130</v>
      </c>
      <c r="B13" s="277">
        <v>375583</v>
      </c>
      <c r="C13" s="277">
        <v>166375</v>
      </c>
      <c r="D13" s="277" t="s">
        <v>8</v>
      </c>
      <c r="E13" s="277" t="s">
        <v>8</v>
      </c>
      <c r="F13" s="277" t="s">
        <v>8</v>
      </c>
      <c r="G13" s="277">
        <v>15136074</v>
      </c>
      <c r="H13" s="277">
        <v>73505</v>
      </c>
      <c r="I13" s="277" t="s">
        <v>8</v>
      </c>
      <c r="J13" s="277">
        <v>15751537</v>
      </c>
      <c r="K13" s="277" t="s">
        <v>8</v>
      </c>
      <c r="L13" s="277" t="s">
        <v>8</v>
      </c>
      <c r="M13" s="277" t="s">
        <v>8</v>
      </c>
      <c r="N13" s="277" t="s">
        <v>8</v>
      </c>
      <c r="O13" s="277">
        <v>21727</v>
      </c>
      <c r="P13" s="277">
        <v>10146</v>
      </c>
      <c r="Q13" s="277" t="s">
        <v>8</v>
      </c>
      <c r="R13" s="277" t="s">
        <v>8</v>
      </c>
      <c r="S13" s="277" t="s">
        <v>8</v>
      </c>
      <c r="T13" s="277" t="s">
        <v>8</v>
      </c>
      <c r="U13" s="277">
        <v>51346</v>
      </c>
      <c r="V13" s="277" t="s">
        <v>8</v>
      </c>
      <c r="W13" s="277">
        <v>1101</v>
      </c>
      <c r="X13" s="277" t="s">
        <v>8</v>
      </c>
      <c r="Y13" s="277">
        <v>12064</v>
      </c>
      <c r="Z13" s="277" t="s">
        <v>8</v>
      </c>
      <c r="AA13" s="277">
        <v>96384</v>
      </c>
      <c r="AB13" s="277">
        <v>15847921</v>
      </c>
    </row>
    <row r="14" ht="21">
      <c r="A14" s="322" t="s">
        <v>1131</v>
      </c>
    </row>
    <row r="15" ht="21">
      <c r="A15" s="322" t="s">
        <v>1132</v>
      </c>
    </row>
    <row r="16" ht="21">
      <c r="A16" s="322" t="s">
        <v>1133</v>
      </c>
    </row>
    <row r="17" ht="21">
      <c r="A17" s="322" t="s">
        <v>1134</v>
      </c>
    </row>
    <row r="18" ht="21">
      <c r="A18" s="322" t="s">
        <v>1135</v>
      </c>
    </row>
    <row r="19" ht="21">
      <c r="A19" s="322" t="s">
        <v>1136</v>
      </c>
    </row>
    <row r="20" spans="1:28" ht="21">
      <c r="A20" s="322" t="s">
        <v>1137</v>
      </c>
      <c r="B20" s="277" t="s">
        <v>8</v>
      </c>
      <c r="C20" s="277">
        <v>22</v>
      </c>
      <c r="D20" s="277" t="s">
        <v>8</v>
      </c>
      <c r="E20" s="277" t="s">
        <v>8</v>
      </c>
      <c r="F20" s="277" t="s">
        <v>8</v>
      </c>
      <c r="G20" s="277">
        <v>7069</v>
      </c>
      <c r="H20" s="277" t="s">
        <v>8</v>
      </c>
      <c r="I20" s="277" t="s">
        <v>8</v>
      </c>
      <c r="J20" s="277">
        <v>7091</v>
      </c>
      <c r="K20" s="277" t="s">
        <v>8</v>
      </c>
      <c r="L20" s="277" t="s">
        <v>8</v>
      </c>
      <c r="M20" s="277" t="s">
        <v>8</v>
      </c>
      <c r="N20" s="277" t="s">
        <v>8</v>
      </c>
      <c r="O20" s="277" t="s">
        <v>8</v>
      </c>
      <c r="P20" s="277" t="s">
        <v>8</v>
      </c>
      <c r="Q20" s="277" t="s">
        <v>8</v>
      </c>
      <c r="R20" s="277" t="s">
        <v>8</v>
      </c>
      <c r="S20" s="277" t="s">
        <v>8</v>
      </c>
      <c r="T20" s="277" t="s">
        <v>8</v>
      </c>
      <c r="U20" s="277" t="s">
        <v>8</v>
      </c>
      <c r="V20" s="277" t="s">
        <v>8</v>
      </c>
      <c r="W20" s="277" t="s">
        <v>8</v>
      </c>
      <c r="X20" s="277" t="s">
        <v>8</v>
      </c>
      <c r="Y20" s="277" t="s">
        <v>8</v>
      </c>
      <c r="Z20" s="277" t="s">
        <v>8</v>
      </c>
      <c r="AA20" s="277" t="s">
        <v>8</v>
      </c>
      <c r="AB20" s="277">
        <v>7091</v>
      </c>
    </row>
    <row r="21" ht="21">
      <c r="A21" s="322" t="s">
        <v>1138</v>
      </c>
    </row>
    <row r="22" ht="21">
      <c r="A22" s="322" t="s">
        <v>1139</v>
      </c>
    </row>
    <row r="45" spans="1:28" ht="10.5">
      <c r="A45" s="323"/>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row>
  </sheetData>
  <sheetProtection/>
  <mergeCells count="24">
    <mergeCell ref="B1:M1"/>
    <mergeCell ref="N1:Y1"/>
    <mergeCell ref="I2:M2"/>
    <mergeCell ref="N2:R2"/>
    <mergeCell ref="K3:M3"/>
    <mergeCell ref="N3:P3"/>
    <mergeCell ref="Z3:AB3"/>
    <mergeCell ref="B4:J4"/>
    <mergeCell ref="K4:M4"/>
    <mergeCell ref="N4:AA4"/>
    <mergeCell ref="AB4:AB6"/>
    <mergeCell ref="A5:A6"/>
    <mergeCell ref="B5:B6"/>
    <mergeCell ref="C5:C6"/>
    <mergeCell ref="D5:D6"/>
    <mergeCell ref="E5:E6"/>
    <mergeCell ref="T5:Z5"/>
    <mergeCell ref="AA5:AA6"/>
    <mergeCell ref="F5:I5"/>
    <mergeCell ref="J5:J6"/>
    <mergeCell ref="K5:M5"/>
    <mergeCell ref="N5:Q5"/>
    <mergeCell ref="R5:R6"/>
    <mergeCell ref="S5:S6"/>
  </mergeCell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4:O64"/>
  <sheetViews>
    <sheetView zoomScalePageLayoutView="0" workbookViewId="0" topLeftCell="B4">
      <selection activeCell="B20" sqref="B20"/>
    </sheetView>
  </sheetViews>
  <sheetFormatPr defaultColWidth="12" defaultRowHeight="11.25"/>
  <cols>
    <col min="1" max="1" width="8" style="346" hidden="1" customWidth="1"/>
    <col min="2" max="2" width="77.16015625" style="347" customWidth="1"/>
    <col min="3" max="4" width="16.66015625" style="347" bestFit="1" customWidth="1"/>
    <col min="5" max="5" width="24.66015625" style="347" bestFit="1" customWidth="1"/>
    <col min="6" max="6" width="16.66015625" style="347" customWidth="1"/>
    <col min="7" max="7" width="16.66015625" style="347" bestFit="1" customWidth="1"/>
    <col min="8" max="8" width="22.33203125" style="347" customWidth="1"/>
    <col min="9" max="13" width="16.66015625" style="347" bestFit="1" customWidth="1"/>
    <col min="14" max="15" width="24.5" style="347" bestFit="1" customWidth="1"/>
    <col min="16" max="16" width="3.33203125" style="347" customWidth="1"/>
    <col min="17" max="16384" width="12" style="347" customWidth="1"/>
  </cols>
  <sheetData>
    <row r="1" ht="19.5" hidden="1"/>
    <row r="2" ht="19.5" hidden="1"/>
    <row r="3" ht="19.5" hidden="1"/>
    <row r="4" spans="1:3" ht="19.5">
      <c r="A4" s="347"/>
      <c r="B4" s="348" t="s">
        <v>1225</v>
      </c>
      <c r="C4" s="347" t="s">
        <v>1226</v>
      </c>
    </row>
    <row r="5" spans="1:15" ht="20.25" customHeight="1">
      <c r="A5" s="347"/>
      <c r="B5" s="537" t="s">
        <v>1227</v>
      </c>
      <c r="C5" s="349" t="s">
        <v>1228</v>
      </c>
      <c r="D5" s="349" t="s">
        <v>1229</v>
      </c>
      <c r="E5" s="349" t="s">
        <v>1230</v>
      </c>
      <c r="F5" s="349" t="s">
        <v>1231</v>
      </c>
      <c r="G5" s="349" t="s">
        <v>1232</v>
      </c>
      <c r="H5" s="349" t="s">
        <v>1233</v>
      </c>
      <c r="I5" s="349" t="s">
        <v>1234</v>
      </c>
      <c r="J5" s="349" t="s">
        <v>1235</v>
      </c>
      <c r="K5" s="349" t="s">
        <v>1236</v>
      </c>
      <c r="L5" s="349" t="s">
        <v>1237</v>
      </c>
      <c r="M5" s="349" t="s">
        <v>1238</v>
      </c>
      <c r="N5" s="349" t="s">
        <v>15</v>
      </c>
      <c r="O5" s="539" t="s">
        <v>1239</v>
      </c>
    </row>
    <row r="6" spans="1:15" ht="21" customHeight="1">
      <c r="A6" s="347"/>
      <c r="B6" s="538"/>
      <c r="C6" s="350" t="s">
        <v>1240</v>
      </c>
      <c r="D6" s="350" t="s">
        <v>1240</v>
      </c>
      <c r="E6" s="350" t="s">
        <v>1240</v>
      </c>
      <c r="F6" s="350" t="s">
        <v>1240</v>
      </c>
      <c r="G6" s="350" t="s">
        <v>1240</v>
      </c>
      <c r="H6" s="350" t="s">
        <v>1240</v>
      </c>
      <c r="I6" s="350" t="s">
        <v>1240</v>
      </c>
      <c r="J6" s="350" t="s">
        <v>1240</v>
      </c>
      <c r="K6" s="350" t="s">
        <v>1240</v>
      </c>
      <c r="L6" s="350" t="s">
        <v>1240</v>
      </c>
      <c r="M6" s="350" t="s">
        <v>1240</v>
      </c>
      <c r="N6" s="350" t="s">
        <v>1240</v>
      </c>
      <c r="O6" s="539"/>
    </row>
    <row r="7" spans="1:15" ht="19.5">
      <c r="A7" s="347"/>
      <c r="B7" s="351" t="s">
        <v>1241</v>
      </c>
      <c r="C7" s="535">
        <v>0</v>
      </c>
      <c r="D7" s="535">
        <v>0</v>
      </c>
      <c r="E7" s="533">
        <v>131695864</v>
      </c>
      <c r="F7" s="533">
        <v>0</v>
      </c>
      <c r="G7" s="533">
        <v>0</v>
      </c>
      <c r="H7" s="533">
        <v>0</v>
      </c>
      <c r="I7" s="533">
        <v>0</v>
      </c>
      <c r="J7" s="533">
        <v>0</v>
      </c>
      <c r="K7" s="533">
        <v>0</v>
      </c>
      <c r="L7" s="533">
        <v>0</v>
      </c>
      <c r="M7" s="533">
        <v>0</v>
      </c>
      <c r="N7" s="533">
        <v>0</v>
      </c>
      <c r="O7" s="535">
        <f>SUM(C7:N8)</f>
        <v>131695864</v>
      </c>
    </row>
    <row r="8" spans="1:15" ht="19.5">
      <c r="A8" s="347"/>
      <c r="B8" s="351" t="s">
        <v>1242</v>
      </c>
      <c r="C8" s="540"/>
      <c r="D8" s="540"/>
      <c r="E8" s="534"/>
      <c r="F8" s="534"/>
      <c r="G8" s="534"/>
      <c r="H8" s="534"/>
      <c r="I8" s="534"/>
      <c r="J8" s="534"/>
      <c r="K8" s="534"/>
      <c r="L8" s="534"/>
      <c r="M8" s="534"/>
      <c r="N8" s="534"/>
      <c r="O8" s="536"/>
    </row>
    <row r="9" spans="1:15" ht="39">
      <c r="A9" s="347"/>
      <c r="B9" s="351" t="s">
        <v>1243</v>
      </c>
      <c r="C9" s="353">
        <v>0</v>
      </c>
      <c r="D9" s="353">
        <v>0</v>
      </c>
      <c r="E9" s="352">
        <v>0</v>
      </c>
      <c r="F9" s="352">
        <v>0</v>
      </c>
      <c r="G9" s="352">
        <v>0</v>
      </c>
      <c r="H9" s="352">
        <v>0</v>
      </c>
      <c r="I9" s="352">
        <v>0</v>
      </c>
      <c r="J9" s="352">
        <v>0</v>
      </c>
      <c r="K9" s="352">
        <v>0</v>
      </c>
      <c r="L9" s="352">
        <v>0</v>
      </c>
      <c r="M9" s="352">
        <v>0</v>
      </c>
      <c r="N9" s="352">
        <v>1112800</v>
      </c>
      <c r="O9" s="354">
        <f>SUM(C9:N9)</f>
        <v>1112800</v>
      </c>
    </row>
    <row r="10" spans="1:15" ht="19.5">
      <c r="A10" s="347"/>
      <c r="B10" s="351" t="s">
        <v>1244</v>
      </c>
      <c r="C10" s="354">
        <v>0</v>
      </c>
      <c r="D10" s="354">
        <v>0</v>
      </c>
      <c r="E10" s="354">
        <v>0</v>
      </c>
      <c r="F10" s="354">
        <v>0</v>
      </c>
      <c r="G10" s="354">
        <v>0</v>
      </c>
      <c r="H10" s="354">
        <v>0</v>
      </c>
      <c r="I10" s="354">
        <v>0</v>
      </c>
      <c r="J10" s="354">
        <v>0</v>
      </c>
      <c r="K10" s="354">
        <v>0</v>
      </c>
      <c r="L10" s="354">
        <v>0</v>
      </c>
      <c r="M10" s="354">
        <v>0</v>
      </c>
      <c r="N10" s="354">
        <v>0</v>
      </c>
      <c r="O10" s="354">
        <f>SUM(C10:N10)</f>
        <v>0</v>
      </c>
    </row>
    <row r="11" spans="1:15" ht="19.5">
      <c r="A11" s="347"/>
      <c r="B11" s="355" t="s">
        <v>1245</v>
      </c>
      <c r="C11" s="354">
        <v>0</v>
      </c>
      <c r="D11" s="354">
        <v>0</v>
      </c>
      <c r="E11" s="354">
        <v>0</v>
      </c>
      <c r="F11" s="354">
        <v>0</v>
      </c>
      <c r="G11" s="354">
        <v>0</v>
      </c>
      <c r="H11" s="354">
        <v>70881451</v>
      </c>
      <c r="I11" s="354">
        <v>0</v>
      </c>
      <c r="J11" s="354">
        <v>0</v>
      </c>
      <c r="K11" s="356">
        <v>0</v>
      </c>
      <c r="L11" s="356">
        <v>0</v>
      </c>
      <c r="M11" s="356">
        <v>0</v>
      </c>
      <c r="N11" s="356">
        <v>0</v>
      </c>
      <c r="O11" s="535">
        <f>SUM(C11:N12)</f>
        <v>70881451</v>
      </c>
    </row>
    <row r="12" spans="1:15" ht="22.5" customHeight="1" hidden="1">
      <c r="A12" s="347"/>
      <c r="B12" s="351" t="s">
        <v>1246</v>
      </c>
      <c r="C12" s="354"/>
      <c r="D12" s="354"/>
      <c r="E12" s="354"/>
      <c r="F12" s="354"/>
      <c r="G12" s="354"/>
      <c r="H12" s="354"/>
      <c r="I12" s="354"/>
      <c r="J12" s="354"/>
      <c r="K12" s="354"/>
      <c r="L12" s="354"/>
      <c r="M12" s="354"/>
      <c r="N12" s="354"/>
      <c r="O12" s="536"/>
    </row>
    <row r="13" spans="1:15" ht="29.25" customHeight="1">
      <c r="A13" s="347"/>
      <c r="B13" s="357" t="s">
        <v>1247</v>
      </c>
      <c r="C13" s="354">
        <f aca="true" t="shared" si="0" ref="C13:N13">SUM(C7:C12)</f>
        <v>0</v>
      </c>
      <c r="D13" s="354">
        <f t="shared" si="0"/>
        <v>0</v>
      </c>
      <c r="E13" s="354">
        <f t="shared" si="0"/>
        <v>131695864</v>
      </c>
      <c r="F13" s="354">
        <f t="shared" si="0"/>
        <v>0</v>
      </c>
      <c r="G13" s="354">
        <f t="shared" si="0"/>
        <v>0</v>
      </c>
      <c r="H13" s="354">
        <f t="shared" si="0"/>
        <v>70881451</v>
      </c>
      <c r="I13" s="354">
        <f t="shared" si="0"/>
        <v>0</v>
      </c>
      <c r="J13" s="354">
        <f t="shared" si="0"/>
        <v>0</v>
      </c>
      <c r="K13" s="354">
        <f t="shared" si="0"/>
        <v>0</v>
      </c>
      <c r="L13" s="354">
        <f t="shared" si="0"/>
        <v>0</v>
      </c>
      <c r="M13" s="354">
        <f t="shared" si="0"/>
        <v>0</v>
      </c>
      <c r="N13" s="354">
        <f t="shared" si="0"/>
        <v>1112800</v>
      </c>
      <c r="O13" s="354">
        <f>SUM(O7:O12)</f>
        <v>203690115</v>
      </c>
    </row>
    <row r="14" spans="1:2" ht="19.5" customHeight="1" hidden="1">
      <c r="A14" s="347"/>
      <c r="B14" s="347" t="s">
        <v>1248</v>
      </c>
    </row>
    <row r="15" spans="1:15" ht="19.5">
      <c r="A15" s="347"/>
      <c r="O15" s="358"/>
    </row>
    <row r="63" ht="363.75" customHeight="1">
      <c r="A63" s="347"/>
    </row>
    <row r="64" spans="1:2" ht="19.5">
      <c r="A64" s="347"/>
      <c r="B64" s="359"/>
    </row>
  </sheetData>
  <sheetProtection/>
  <mergeCells count="16">
    <mergeCell ref="B5:B6"/>
    <mergeCell ref="O5:O6"/>
    <mergeCell ref="C7:C8"/>
    <mergeCell ref="D7:D8"/>
    <mergeCell ref="E7:E8"/>
    <mergeCell ref="F7:F8"/>
    <mergeCell ref="G7:G8"/>
    <mergeCell ref="H7:H8"/>
    <mergeCell ref="I7:I8"/>
    <mergeCell ref="J7:J8"/>
    <mergeCell ref="K7:K8"/>
    <mergeCell ref="L7:L8"/>
    <mergeCell ref="M7:M8"/>
    <mergeCell ref="N7:N8"/>
    <mergeCell ref="O7:O8"/>
    <mergeCell ref="O11:O12"/>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E23"/>
  <sheetViews>
    <sheetView zoomScalePageLayoutView="0" workbookViewId="0" topLeftCell="A1">
      <selection activeCell="F9" sqref="F9"/>
    </sheetView>
  </sheetViews>
  <sheetFormatPr defaultColWidth="9.33203125" defaultRowHeight="11.25"/>
  <cols>
    <col min="1" max="3" width="22.83203125" style="2" customWidth="1"/>
    <col min="4" max="4" width="20.33203125" style="2" customWidth="1"/>
    <col min="5" max="5" width="17.16015625" style="2" customWidth="1"/>
    <col min="6" max="16384" width="9.33203125" style="2" customWidth="1"/>
  </cols>
  <sheetData>
    <row r="1" spans="1:4" s="11" customFormat="1" ht="20.25" customHeight="1">
      <c r="A1" s="541"/>
      <c r="B1" s="541"/>
      <c r="C1" s="541"/>
      <c r="D1" s="541"/>
    </row>
    <row r="2" spans="1:4" s="11" customFormat="1" ht="61.5" customHeight="1">
      <c r="A2" s="12"/>
      <c r="B2" s="12"/>
      <c r="C2" s="12"/>
      <c r="D2" s="10"/>
    </row>
    <row r="3" spans="1:3" s="13" customFormat="1" ht="30">
      <c r="A3" s="542"/>
      <c r="B3" s="542"/>
      <c r="C3" s="542"/>
    </row>
    <row r="4" spans="1:3" ht="56.25" customHeight="1">
      <c r="A4" s="542" t="s">
        <v>6</v>
      </c>
      <c r="B4" s="542"/>
      <c r="C4" s="542"/>
    </row>
    <row r="5" spans="1:3" s="13" customFormat="1" ht="27.75" customHeight="1">
      <c r="A5" s="542"/>
      <c r="B5" s="542"/>
      <c r="C5" s="542"/>
    </row>
    <row r="6" spans="1:3" ht="11.25">
      <c r="A6" s="4"/>
      <c r="B6" s="4"/>
      <c r="C6" s="4"/>
    </row>
    <row r="7" spans="1:3" ht="11.25">
      <c r="A7" s="4"/>
      <c r="B7" s="4"/>
      <c r="C7" s="4"/>
    </row>
    <row r="8" spans="1:3" ht="11.25">
      <c r="A8" s="4"/>
      <c r="B8" s="4"/>
      <c r="C8" s="4"/>
    </row>
    <row r="9" spans="1:3" ht="11.25">
      <c r="A9" s="4"/>
      <c r="B9" s="4"/>
      <c r="C9" s="4"/>
    </row>
    <row r="10" spans="1:3" ht="11.25">
      <c r="A10" s="4"/>
      <c r="B10" s="4"/>
      <c r="C10" s="4"/>
    </row>
    <row r="11" spans="1:3" ht="93" customHeight="1">
      <c r="A11" s="542" t="s">
        <v>7</v>
      </c>
      <c r="B11" s="542"/>
      <c r="C11" s="542"/>
    </row>
    <row r="19" ht="138.75" customHeight="1"/>
    <row r="23" spans="1:5" s="14" customFormat="1" ht="53.25" customHeight="1">
      <c r="A23" s="543"/>
      <c r="B23" s="544"/>
      <c r="C23" s="544"/>
      <c r="D23" s="544"/>
      <c r="E23" s="544"/>
    </row>
    <row r="24" s="14" customFormat="1" ht="14.25"/>
    <row r="25" s="14" customFormat="1" ht="14.25"/>
    <row r="26" s="14" customFormat="1" ht="14.25"/>
    <row r="27" s="14" customFormat="1" ht="14.25"/>
    <row r="28" s="14" customFormat="1" ht="14.25"/>
    <row r="29" s="14" customFormat="1" ht="14.25"/>
  </sheetData>
  <sheetProtection/>
  <mergeCells count="6">
    <mergeCell ref="A1:D1"/>
    <mergeCell ref="A3:C3"/>
    <mergeCell ref="A4:C4"/>
    <mergeCell ref="A5:C5"/>
    <mergeCell ref="A11:C11"/>
    <mergeCell ref="A23:E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58"/>
  <sheetViews>
    <sheetView zoomScalePageLayoutView="0" workbookViewId="0" topLeftCell="A1">
      <selection activeCell="E1" sqref="E1"/>
    </sheetView>
  </sheetViews>
  <sheetFormatPr defaultColWidth="9.33203125" defaultRowHeight="11.25"/>
  <cols>
    <col min="1" max="1" width="4" style="33" customWidth="1"/>
    <col min="2" max="2" width="4.5" style="33" customWidth="1"/>
    <col min="3" max="4" width="4" style="33" customWidth="1"/>
    <col min="5" max="5" width="41.66015625" style="34" customWidth="1"/>
    <col min="6" max="7" width="22" style="35" customWidth="1"/>
    <col min="8" max="8" width="22" style="36" customWidth="1"/>
    <col min="9" max="9" width="21.66015625" style="36" customWidth="1"/>
    <col min="10" max="12" width="21.66015625" style="35" customWidth="1"/>
    <col min="13" max="13" width="21.66015625" style="36" customWidth="1"/>
    <col min="14" max="14" width="16" style="37" customWidth="1"/>
    <col min="15" max="16384" width="9.33203125" style="38" customWidth="1"/>
  </cols>
  <sheetData>
    <row r="1" spans="1:14" s="16" customFormat="1" ht="27.75">
      <c r="A1" s="15" t="s">
        <v>8</v>
      </c>
      <c r="B1" s="15"/>
      <c r="C1" s="15"/>
      <c r="D1" s="15"/>
      <c r="F1" s="17"/>
      <c r="G1" s="366" t="s">
        <v>9</v>
      </c>
      <c r="H1" s="366"/>
      <c r="I1" s="367" t="s">
        <v>10</v>
      </c>
      <c r="J1" s="367"/>
      <c r="K1" s="18"/>
      <c r="L1" s="19"/>
      <c r="M1" s="20"/>
      <c r="N1" s="20"/>
    </row>
    <row r="2" spans="1:14" s="16" customFormat="1" ht="30" customHeight="1">
      <c r="A2" s="21"/>
      <c r="B2" s="21"/>
      <c r="C2" s="21"/>
      <c r="D2" s="21"/>
      <c r="F2" s="18"/>
      <c r="G2" s="368" t="s">
        <v>11</v>
      </c>
      <c r="H2" s="368"/>
      <c r="I2" s="369" t="s">
        <v>12</v>
      </c>
      <c r="J2" s="369"/>
      <c r="K2" s="18"/>
      <c r="L2" s="19"/>
      <c r="M2" s="20"/>
      <c r="N2" s="20"/>
    </row>
    <row r="3" spans="1:14" s="25" customFormat="1" ht="16.5">
      <c r="A3" s="370" t="s">
        <v>13</v>
      </c>
      <c r="B3" s="370"/>
      <c r="C3" s="370"/>
      <c r="D3" s="370"/>
      <c r="E3" s="22"/>
      <c r="F3" s="23"/>
      <c r="G3" s="22"/>
      <c r="H3" s="23" t="s">
        <v>14</v>
      </c>
      <c r="I3" s="371" t="s">
        <v>15</v>
      </c>
      <c r="J3" s="371"/>
      <c r="K3" s="23"/>
      <c r="L3" s="24"/>
      <c r="M3" s="372" t="s">
        <v>16</v>
      </c>
      <c r="N3" s="372"/>
    </row>
    <row r="4" spans="1:14" s="27" customFormat="1" ht="16.5" customHeight="1">
      <c r="A4" s="373" t="s">
        <v>17</v>
      </c>
      <c r="B4" s="373"/>
      <c r="C4" s="373"/>
      <c r="D4" s="373"/>
      <c r="E4" s="373"/>
      <c r="F4" s="374" t="s">
        <v>18</v>
      </c>
      <c r="G4" s="375"/>
      <c r="H4" s="376"/>
      <c r="I4" s="374" t="s">
        <v>19</v>
      </c>
      <c r="J4" s="375"/>
      <c r="K4" s="375"/>
      <c r="L4" s="376"/>
      <c r="M4" s="377" t="s">
        <v>20</v>
      </c>
      <c r="N4" s="379" t="s">
        <v>21</v>
      </c>
    </row>
    <row r="5" spans="1:14" s="32" customFormat="1" ht="33">
      <c r="A5" s="28" t="s">
        <v>22</v>
      </c>
      <c r="B5" s="28" t="s">
        <v>23</v>
      </c>
      <c r="C5" s="28" t="s">
        <v>24</v>
      </c>
      <c r="D5" s="28" t="s">
        <v>25</v>
      </c>
      <c r="E5" s="26" t="s">
        <v>26</v>
      </c>
      <c r="F5" s="29" t="s">
        <v>27</v>
      </c>
      <c r="G5" s="29" t="s">
        <v>28</v>
      </c>
      <c r="H5" s="29" t="s">
        <v>29</v>
      </c>
      <c r="I5" s="29" t="s">
        <v>30</v>
      </c>
      <c r="J5" s="30" t="s">
        <v>31</v>
      </c>
      <c r="K5" s="29" t="s">
        <v>32</v>
      </c>
      <c r="L5" s="31" t="s">
        <v>33</v>
      </c>
      <c r="M5" s="378"/>
      <c r="N5" s="380"/>
    </row>
    <row r="6" spans="1:14" ht="22.5">
      <c r="A6" s="33" t="s">
        <v>8</v>
      </c>
      <c r="B6" s="33" t="s">
        <v>8</v>
      </c>
      <c r="C6" s="33" t="s">
        <v>8</v>
      </c>
      <c r="D6" s="33" t="s">
        <v>8</v>
      </c>
      <c r="E6" s="34" t="s">
        <v>34</v>
      </c>
      <c r="F6" s="35">
        <v>5054470000</v>
      </c>
      <c r="G6" s="35" t="s">
        <v>35</v>
      </c>
      <c r="H6" s="36">
        <v>5054470000</v>
      </c>
      <c r="I6" s="36">
        <v>4658319250</v>
      </c>
      <c r="J6" s="35">
        <v>2998925</v>
      </c>
      <c r="K6" s="35" t="s">
        <v>35</v>
      </c>
      <c r="L6" s="35">
        <v>4661318175</v>
      </c>
      <c r="M6" s="36">
        <v>-393151825</v>
      </c>
      <c r="N6" s="37" t="s">
        <v>36</v>
      </c>
    </row>
    <row r="7" spans="1:14" ht="22.5">
      <c r="A7" s="33" t="s">
        <v>8</v>
      </c>
      <c r="B7" s="33" t="s">
        <v>8</v>
      </c>
      <c r="C7" s="33" t="s">
        <v>8</v>
      </c>
      <c r="D7" s="33" t="s">
        <v>8</v>
      </c>
      <c r="E7" s="34" t="s">
        <v>37</v>
      </c>
      <c r="F7" s="35">
        <v>5054470000</v>
      </c>
      <c r="G7" s="35" t="s">
        <v>35</v>
      </c>
      <c r="H7" s="36">
        <v>5054470000</v>
      </c>
      <c r="I7" s="36">
        <v>4658319250</v>
      </c>
      <c r="J7" s="35">
        <v>2998925</v>
      </c>
      <c r="K7" s="35" t="s">
        <v>35</v>
      </c>
      <c r="L7" s="35">
        <v>4661318175</v>
      </c>
      <c r="M7" s="36">
        <v>-393151825</v>
      </c>
      <c r="N7" s="37" t="s">
        <v>36</v>
      </c>
    </row>
    <row r="8" spans="1:14" ht="22.5">
      <c r="A8" s="33" t="s">
        <v>8</v>
      </c>
      <c r="B8" s="33" t="s">
        <v>8</v>
      </c>
      <c r="C8" s="33" t="s">
        <v>8</v>
      </c>
      <c r="D8" s="33" t="s">
        <v>8</v>
      </c>
      <c r="E8" s="34" t="s">
        <v>38</v>
      </c>
      <c r="F8" s="35">
        <v>5054470000</v>
      </c>
      <c r="G8" s="35" t="s">
        <v>35</v>
      </c>
      <c r="H8" s="36">
        <v>5054470000</v>
      </c>
      <c r="I8" s="36">
        <v>4658319250</v>
      </c>
      <c r="J8" s="35">
        <v>2998925</v>
      </c>
      <c r="K8" s="35" t="s">
        <v>35</v>
      </c>
      <c r="L8" s="35">
        <v>4661318175</v>
      </c>
      <c r="M8" s="36">
        <v>-393151825</v>
      </c>
      <c r="N8" s="37" t="s">
        <v>36</v>
      </c>
    </row>
    <row r="9" spans="1:14" ht="33.75">
      <c r="A9" s="33" t="s">
        <v>39</v>
      </c>
      <c r="B9" s="33" t="s">
        <v>8</v>
      </c>
      <c r="C9" s="33" t="s">
        <v>8</v>
      </c>
      <c r="D9" s="33" t="s">
        <v>8</v>
      </c>
      <c r="E9" s="34" t="s">
        <v>40</v>
      </c>
      <c r="F9" s="35">
        <v>1598946000</v>
      </c>
      <c r="G9" s="35" t="s">
        <v>35</v>
      </c>
      <c r="H9" s="36">
        <v>1598946000</v>
      </c>
      <c r="I9" s="36">
        <v>1496767875</v>
      </c>
      <c r="J9" s="35" t="s">
        <v>35</v>
      </c>
      <c r="K9" s="35" t="s">
        <v>35</v>
      </c>
      <c r="L9" s="35">
        <v>1496767875</v>
      </c>
      <c r="M9" s="36">
        <v>-102178125</v>
      </c>
      <c r="N9" s="37" t="s">
        <v>41</v>
      </c>
    </row>
    <row r="10" spans="1:14" ht="33.75">
      <c r="A10" s="33" t="s">
        <v>8</v>
      </c>
      <c r="B10" s="33" t="s">
        <v>42</v>
      </c>
      <c r="C10" s="33" t="s">
        <v>8</v>
      </c>
      <c r="D10" s="33" t="s">
        <v>8</v>
      </c>
      <c r="E10" s="34" t="s">
        <v>43</v>
      </c>
      <c r="F10" s="35">
        <v>1598946000</v>
      </c>
      <c r="G10" s="35" t="s">
        <v>35</v>
      </c>
      <c r="H10" s="36">
        <v>1598946000</v>
      </c>
      <c r="I10" s="36">
        <v>1496767875</v>
      </c>
      <c r="J10" s="35" t="s">
        <v>35</v>
      </c>
      <c r="K10" s="35" t="s">
        <v>35</v>
      </c>
      <c r="L10" s="35">
        <v>1496767875</v>
      </c>
      <c r="M10" s="36">
        <v>-102178125</v>
      </c>
      <c r="N10" s="37" t="s">
        <v>41</v>
      </c>
    </row>
    <row r="11" spans="1:14" ht="33.75">
      <c r="A11" s="33" t="s">
        <v>8</v>
      </c>
      <c r="B11" s="33" t="s">
        <v>8</v>
      </c>
      <c r="C11" s="33" t="s">
        <v>39</v>
      </c>
      <c r="D11" s="33" t="s">
        <v>8</v>
      </c>
      <c r="E11" s="34" t="s">
        <v>44</v>
      </c>
      <c r="F11" s="35">
        <v>1598946000</v>
      </c>
      <c r="G11" s="35" t="s">
        <v>35</v>
      </c>
      <c r="H11" s="36">
        <v>1598946000</v>
      </c>
      <c r="I11" s="36">
        <v>1496767875</v>
      </c>
      <c r="J11" s="35" t="s">
        <v>35</v>
      </c>
      <c r="K11" s="35" t="s">
        <v>35</v>
      </c>
      <c r="L11" s="35">
        <v>1496767875</v>
      </c>
      <c r="M11" s="36">
        <v>-102178125</v>
      </c>
      <c r="N11" s="37" t="s">
        <v>41</v>
      </c>
    </row>
    <row r="12" spans="1:14" ht="33.75">
      <c r="A12" s="33" t="s">
        <v>8</v>
      </c>
      <c r="B12" s="33" t="s">
        <v>8</v>
      </c>
      <c r="C12" s="33" t="s">
        <v>8</v>
      </c>
      <c r="D12" s="33" t="s">
        <v>39</v>
      </c>
      <c r="E12" s="34" t="s">
        <v>45</v>
      </c>
      <c r="F12" s="35">
        <v>1598946000</v>
      </c>
      <c r="G12" s="35" t="s">
        <v>35</v>
      </c>
      <c r="H12" s="36">
        <v>1598946000</v>
      </c>
      <c r="I12" s="36">
        <v>1496767875</v>
      </c>
      <c r="J12" s="35" t="s">
        <v>35</v>
      </c>
      <c r="K12" s="35" t="s">
        <v>35</v>
      </c>
      <c r="L12" s="35">
        <v>1496767875</v>
      </c>
      <c r="M12" s="36">
        <v>-102178125</v>
      </c>
      <c r="N12" s="37" t="s">
        <v>41</v>
      </c>
    </row>
    <row r="13" spans="1:14" ht="33.75">
      <c r="A13" s="33" t="s">
        <v>46</v>
      </c>
      <c r="B13" s="33" t="s">
        <v>8</v>
      </c>
      <c r="C13" s="33" t="s">
        <v>8</v>
      </c>
      <c r="D13" s="33" t="s">
        <v>8</v>
      </c>
      <c r="E13" s="34" t="s">
        <v>47</v>
      </c>
      <c r="F13" s="35">
        <v>930000</v>
      </c>
      <c r="G13" s="35" t="s">
        <v>35</v>
      </c>
      <c r="H13" s="36">
        <v>930000</v>
      </c>
      <c r="I13" s="36">
        <v>1249218</v>
      </c>
      <c r="J13" s="35">
        <v>955000</v>
      </c>
      <c r="K13" s="35" t="s">
        <v>35</v>
      </c>
      <c r="L13" s="35">
        <v>2204218</v>
      </c>
      <c r="M13" s="36">
        <v>1274218</v>
      </c>
      <c r="N13" s="37" t="s">
        <v>48</v>
      </c>
    </row>
    <row r="14" spans="1:14" ht="33.75">
      <c r="A14" s="33" t="s">
        <v>8</v>
      </c>
      <c r="B14" s="33" t="s">
        <v>42</v>
      </c>
      <c r="C14" s="33" t="s">
        <v>8</v>
      </c>
      <c r="D14" s="33" t="s">
        <v>8</v>
      </c>
      <c r="E14" s="34" t="s">
        <v>49</v>
      </c>
      <c r="F14" s="35">
        <v>930000</v>
      </c>
      <c r="G14" s="35" t="s">
        <v>35</v>
      </c>
      <c r="H14" s="36">
        <v>930000</v>
      </c>
      <c r="I14" s="36">
        <v>1249218</v>
      </c>
      <c r="J14" s="35">
        <v>955000</v>
      </c>
      <c r="K14" s="35" t="s">
        <v>35</v>
      </c>
      <c r="L14" s="35">
        <v>2204218</v>
      </c>
      <c r="M14" s="36">
        <v>1274218</v>
      </c>
      <c r="N14" s="37" t="s">
        <v>48</v>
      </c>
    </row>
    <row r="15" spans="1:14" ht="33.75">
      <c r="A15" s="33" t="s">
        <v>8</v>
      </c>
      <c r="B15" s="33" t="s">
        <v>8</v>
      </c>
      <c r="C15" s="33" t="s">
        <v>39</v>
      </c>
      <c r="D15" s="33" t="s">
        <v>8</v>
      </c>
      <c r="E15" s="34" t="s">
        <v>50</v>
      </c>
      <c r="F15" s="35">
        <v>930000</v>
      </c>
      <c r="G15" s="35" t="s">
        <v>35</v>
      </c>
      <c r="H15" s="36">
        <v>930000</v>
      </c>
      <c r="I15" s="36">
        <v>1240364</v>
      </c>
      <c r="J15" s="35">
        <v>955000</v>
      </c>
      <c r="K15" s="35" t="s">
        <v>35</v>
      </c>
      <c r="L15" s="35">
        <v>2195364</v>
      </c>
      <c r="M15" s="36">
        <v>1265364</v>
      </c>
      <c r="N15" s="37" t="s">
        <v>51</v>
      </c>
    </row>
    <row r="16" spans="1:14" ht="33.75">
      <c r="A16" s="33" t="s">
        <v>8</v>
      </c>
      <c r="B16" s="33" t="s">
        <v>8</v>
      </c>
      <c r="C16" s="33" t="s">
        <v>8</v>
      </c>
      <c r="D16" s="33" t="s">
        <v>39</v>
      </c>
      <c r="E16" s="34" t="s">
        <v>52</v>
      </c>
      <c r="F16" s="35">
        <v>930000</v>
      </c>
      <c r="G16" s="35" t="s">
        <v>35</v>
      </c>
      <c r="H16" s="36">
        <v>930000</v>
      </c>
      <c r="I16" s="36">
        <v>1240364</v>
      </c>
      <c r="J16" s="35">
        <v>955000</v>
      </c>
      <c r="K16" s="35" t="s">
        <v>35</v>
      </c>
      <c r="L16" s="35">
        <v>2195364</v>
      </c>
      <c r="M16" s="36">
        <v>1265364</v>
      </c>
      <c r="N16" s="37" t="s">
        <v>51</v>
      </c>
    </row>
    <row r="17" spans="1:14" ht="33.75">
      <c r="A17" s="33" t="s">
        <v>8</v>
      </c>
      <c r="B17" s="33" t="s">
        <v>8</v>
      </c>
      <c r="C17" s="33" t="s">
        <v>46</v>
      </c>
      <c r="D17" s="33" t="s">
        <v>8</v>
      </c>
      <c r="E17" s="34" t="s">
        <v>53</v>
      </c>
      <c r="F17" s="35" t="s">
        <v>35</v>
      </c>
      <c r="G17" s="35" t="s">
        <v>35</v>
      </c>
      <c r="H17" s="36" t="s">
        <v>35</v>
      </c>
      <c r="I17" s="36">
        <v>8854</v>
      </c>
      <c r="J17" s="35" t="s">
        <v>35</v>
      </c>
      <c r="K17" s="35" t="s">
        <v>35</v>
      </c>
      <c r="L17" s="35">
        <v>8854</v>
      </c>
      <c r="M17" s="36">
        <v>8854</v>
      </c>
      <c r="N17" s="37" t="s">
        <v>35</v>
      </c>
    </row>
    <row r="18" spans="1:14" ht="33.75">
      <c r="A18" s="33" t="s">
        <v>8</v>
      </c>
      <c r="B18" s="33" t="s">
        <v>8</v>
      </c>
      <c r="C18" s="33" t="s">
        <v>8</v>
      </c>
      <c r="D18" s="33" t="s">
        <v>39</v>
      </c>
      <c r="E18" s="34" t="s">
        <v>54</v>
      </c>
      <c r="F18" s="35" t="s">
        <v>35</v>
      </c>
      <c r="G18" s="35" t="s">
        <v>35</v>
      </c>
      <c r="H18" s="36" t="s">
        <v>35</v>
      </c>
      <c r="I18" s="36">
        <v>8854</v>
      </c>
      <c r="J18" s="35" t="s">
        <v>35</v>
      </c>
      <c r="K18" s="35" t="s">
        <v>35</v>
      </c>
      <c r="L18" s="35">
        <v>8854</v>
      </c>
      <c r="M18" s="36">
        <v>8854</v>
      </c>
      <c r="N18" s="37" t="s">
        <v>35</v>
      </c>
    </row>
    <row r="19" spans="1:14" ht="33.75">
      <c r="A19" s="33" t="s">
        <v>55</v>
      </c>
      <c r="B19" s="33" t="s">
        <v>8</v>
      </c>
      <c r="C19" s="33" t="s">
        <v>8</v>
      </c>
      <c r="D19" s="33" t="s">
        <v>8</v>
      </c>
      <c r="E19" s="34" t="s">
        <v>56</v>
      </c>
      <c r="F19" s="35">
        <v>4660000</v>
      </c>
      <c r="G19" s="35" t="s">
        <v>35</v>
      </c>
      <c r="H19" s="36">
        <v>4660000</v>
      </c>
      <c r="I19" s="36">
        <v>4157675</v>
      </c>
      <c r="J19" s="35" t="s">
        <v>35</v>
      </c>
      <c r="K19" s="35" t="s">
        <v>35</v>
      </c>
      <c r="L19" s="35">
        <v>4157675</v>
      </c>
      <c r="M19" s="36">
        <v>-502325</v>
      </c>
      <c r="N19" s="37" t="s">
        <v>57</v>
      </c>
    </row>
    <row r="20" spans="1:14" ht="33.75">
      <c r="A20" s="33" t="s">
        <v>8</v>
      </c>
      <c r="B20" s="33" t="s">
        <v>42</v>
      </c>
      <c r="C20" s="33" t="s">
        <v>8</v>
      </c>
      <c r="D20" s="33" t="s">
        <v>8</v>
      </c>
      <c r="E20" s="34" t="s">
        <v>58</v>
      </c>
      <c r="F20" s="35">
        <v>4660000</v>
      </c>
      <c r="G20" s="35" t="s">
        <v>35</v>
      </c>
      <c r="H20" s="36">
        <v>4660000</v>
      </c>
      <c r="I20" s="36">
        <v>4157675</v>
      </c>
      <c r="J20" s="35" t="s">
        <v>35</v>
      </c>
      <c r="K20" s="35" t="s">
        <v>35</v>
      </c>
      <c r="L20" s="35">
        <v>4157675</v>
      </c>
      <c r="M20" s="36">
        <v>-502325</v>
      </c>
      <c r="N20" s="37" t="s">
        <v>57</v>
      </c>
    </row>
    <row r="21" spans="1:14" ht="33.75">
      <c r="A21" s="39" t="s">
        <v>8</v>
      </c>
      <c r="B21" s="39" t="s">
        <v>8</v>
      </c>
      <c r="C21" s="39" t="s">
        <v>39</v>
      </c>
      <c r="D21" s="39" t="s">
        <v>8</v>
      </c>
      <c r="E21" s="40" t="s">
        <v>59</v>
      </c>
      <c r="F21" s="41">
        <v>100000</v>
      </c>
      <c r="G21" s="41" t="s">
        <v>35</v>
      </c>
      <c r="H21" s="42">
        <v>100000</v>
      </c>
      <c r="I21" s="42">
        <v>199500</v>
      </c>
      <c r="J21" s="41" t="s">
        <v>35</v>
      </c>
      <c r="K21" s="41" t="s">
        <v>35</v>
      </c>
      <c r="L21" s="41">
        <v>199500</v>
      </c>
      <c r="M21" s="42">
        <v>99500</v>
      </c>
      <c r="N21" s="43" t="s">
        <v>60</v>
      </c>
    </row>
    <row r="22" spans="1:14" ht="33.75">
      <c r="A22" s="33" t="s">
        <v>8</v>
      </c>
      <c r="B22" s="33" t="s">
        <v>8</v>
      </c>
      <c r="C22" s="33" t="s">
        <v>8</v>
      </c>
      <c r="D22" s="33" t="s">
        <v>39</v>
      </c>
      <c r="E22" s="34" t="s">
        <v>61</v>
      </c>
      <c r="F22" s="35">
        <v>80000</v>
      </c>
      <c r="G22" s="35" t="s">
        <v>35</v>
      </c>
      <c r="H22" s="36">
        <v>80000</v>
      </c>
      <c r="I22" s="36">
        <v>87500</v>
      </c>
      <c r="J22" s="35" t="s">
        <v>35</v>
      </c>
      <c r="K22" s="35" t="s">
        <v>35</v>
      </c>
      <c r="L22" s="35">
        <v>87500</v>
      </c>
      <c r="M22" s="36">
        <v>7500</v>
      </c>
      <c r="N22" s="37" t="s">
        <v>62</v>
      </c>
    </row>
    <row r="23" spans="1:14" ht="33.75">
      <c r="A23" s="33" t="s">
        <v>8</v>
      </c>
      <c r="B23" s="33" t="s">
        <v>8</v>
      </c>
      <c r="C23" s="33" t="s">
        <v>8</v>
      </c>
      <c r="D23" s="33" t="s">
        <v>46</v>
      </c>
      <c r="E23" s="34" t="s">
        <v>63</v>
      </c>
      <c r="F23" s="35">
        <v>20000</v>
      </c>
      <c r="G23" s="35" t="s">
        <v>35</v>
      </c>
      <c r="H23" s="36">
        <v>20000</v>
      </c>
      <c r="I23" s="36">
        <v>112000</v>
      </c>
      <c r="J23" s="35" t="s">
        <v>35</v>
      </c>
      <c r="K23" s="35" t="s">
        <v>35</v>
      </c>
      <c r="L23" s="35">
        <v>112000</v>
      </c>
      <c r="M23" s="36">
        <v>92000</v>
      </c>
      <c r="N23" s="37" t="s">
        <v>64</v>
      </c>
    </row>
    <row r="24" spans="1:14" ht="33.75">
      <c r="A24" s="33" t="s">
        <v>8</v>
      </c>
      <c r="B24" s="33" t="s">
        <v>8</v>
      </c>
      <c r="C24" s="33" t="s">
        <v>46</v>
      </c>
      <c r="D24" s="33" t="s">
        <v>8</v>
      </c>
      <c r="E24" s="34" t="s">
        <v>65</v>
      </c>
      <c r="F24" s="35">
        <v>4560000</v>
      </c>
      <c r="G24" s="35" t="s">
        <v>35</v>
      </c>
      <c r="H24" s="36">
        <v>4560000</v>
      </c>
      <c r="I24" s="36">
        <v>3958175</v>
      </c>
      <c r="J24" s="35" t="s">
        <v>35</v>
      </c>
      <c r="K24" s="35" t="s">
        <v>35</v>
      </c>
      <c r="L24" s="35">
        <v>3958175</v>
      </c>
      <c r="M24" s="36">
        <v>-601825</v>
      </c>
      <c r="N24" s="37" t="s">
        <v>66</v>
      </c>
    </row>
    <row r="25" spans="1:14" ht="33.75">
      <c r="A25" s="33" t="s">
        <v>8</v>
      </c>
      <c r="B25" s="33" t="s">
        <v>8</v>
      </c>
      <c r="C25" s="33" t="s">
        <v>8</v>
      </c>
      <c r="D25" s="33" t="s">
        <v>39</v>
      </c>
      <c r="E25" s="34" t="s">
        <v>67</v>
      </c>
      <c r="F25" s="35">
        <v>8000</v>
      </c>
      <c r="G25" s="35" t="s">
        <v>35</v>
      </c>
      <c r="H25" s="36">
        <v>8000</v>
      </c>
      <c r="I25" s="36">
        <v>2718</v>
      </c>
      <c r="J25" s="35" t="s">
        <v>35</v>
      </c>
      <c r="K25" s="35" t="s">
        <v>35</v>
      </c>
      <c r="L25" s="35">
        <v>2718</v>
      </c>
      <c r="M25" s="36">
        <v>-5282</v>
      </c>
      <c r="N25" s="37" t="s">
        <v>68</v>
      </c>
    </row>
    <row r="26" spans="1:14" ht="33.75">
      <c r="A26" s="33" t="s">
        <v>8</v>
      </c>
      <c r="B26" s="33" t="s">
        <v>8</v>
      </c>
      <c r="C26" s="33" t="s">
        <v>8</v>
      </c>
      <c r="D26" s="33" t="s">
        <v>46</v>
      </c>
      <c r="E26" s="34" t="s">
        <v>69</v>
      </c>
      <c r="F26" s="35">
        <v>1772000</v>
      </c>
      <c r="G26" s="35" t="s">
        <v>35</v>
      </c>
      <c r="H26" s="36">
        <v>1772000</v>
      </c>
      <c r="I26" s="36">
        <v>1800373</v>
      </c>
      <c r="J26" s="35" t="s">
        <v>35</v>
      </c>
      <c r="K26" s="35" t="s">
        <v>35</v>
      </c>
      <c r="L26" s="35">
        <v>1800373</v>
      </c>
      <c r="M26" s="36">
        <v>28373</v>
      </c>
      <c r="N26" s="37" t="s">
        <v>70</v>
      </c>
    </row>
    <row r="27" spans="1:14" ht="33.75">
      <c r="A27" s="33" t="s">
        <v>8</v>
      </c>
      <c r="B27" s="33" t="s">
        <v>8</v>
      </c>
      <c r="C27" s="33" t="s">
        <v>8</v>
      </c>
      <c r="D27" s="33" t="s">
        <v>55</v>
      </c>
      <c r="E27" s="34" t="s">
        <v>71</v>
      </c>
      <c r="F27" s="35">
        <v>2780000</v>
      </c>
      <c r="G27" s="35" t="s">
        <v>35</v>
      </c>
      <c r="H27" s="36">
        <v>2780000</v>
      </c>
      <c r="I27" s="36">
        <v>2155084</v>
      </c>
      <c r="J27" s="35" t="s">
        <v>35</v>
      </c>
      <c r="K27" s="35" t="s">
        <v>35</v>
      </c>
      <c r="L27" s="35">
        <v>2155084</v>
      </c>
      <c r="M27" s="36">
        <v>-624916</v>
      </c>
      <c r="N27" s="37" t="s">
        <v>72</v>
      </c>
    </row>
    <row r="28" spans="1:14" ht="33.75">
      <c r="A28" s="33" t="s">
        <v>73</v>
      </c>
      <c r="B28" s="33" t="s">
        <v>8</v>
      </c>
      <c r="C28" s="33" t="s">
        <v>8</v>
      </c>
      <c r="D28" s="33" t="s">
        <v>8</v>
      </c>
      <c r="E28" s="34" t="s">
        <v>74</v>
      </c>
      <c r="F28" s="35">
        <v>692000</v>
      </c>
      <c r="G28" s="35" t="s">
        <v>35</v>
      </c>
      <c r="H28" s="36">
        <v>692000</v>
      </c>
      <c r="I28" s="36">
        <v>2052863</v>
      </c>
      <c r="J28" s="35" t="s">
        <v>35</v>
      </c>
      <c r="K28" s="35" t="s">
        <v>35</v>
      </c>
      <c r="L28" s="35">
        <v>2052863</v>
      </c>
      <c r="M28" s="36">
        <v>1360863</v>
      </c>
      <c r="N28" s="37" t="s">
        <v>75</v>
      </c>
    </row>
    <row r="29" spans="1:14" ht="33.75">
      <c r="A29" s="33" t="s">
        <v>8</v>
      </c>
      <c r="B29" s="33" t="s">
        <v>42</v>
      </c>
      <c r="C29" s="33" t="s">
        <v>8</v>
      </c>
      <c r="D29" s="33" t="s">
        <v>8</v>
      </c>
      <c r="E29" s="34" t="s">
        <v>76</v>
      </c>
      <c r="F29" s="35">
        <v>692000</v>
      </c>
      <c r="G29" s="35" t="s">
        <v>35</v>
      </c>
      <c r="H29" s="36">
        <v>692000</v>
      </c>
      <c r="I29" s="36">
        <v>2052863</v>
      </c>
      <c r="J29" s="35" t="s">
        <v>35</v>
      </c>
      <c r="K29" s="35" t="s">
        <v>35</v>
      </c>
      <c r="L29" s="35">
        <v>2052863</v>
      </c>
      <c r="M29" s="36">
        <v>1360863</v>
      </c>
      <c r="N29" s="37" t="s">
        <v>75</v>
      </c>
    </row>
    <row r="30" spans="1:14" ht="33.75">
      <c r="A30" s="33" t="s">
        <v>8</v>
      </c>
      <c r="B30" s="33" t="s">
        <v>8</v>
      </c>
      <c r="C30" s="33" t="s">
        <v>39</v>
      </c>
      <c r="D30" s="33" t="s">
        <v>8</v>
      </c>
      <c r="E30" s="34" t="s">
        <v>77</v>
      </c>
      <c r="F30" s="35">
        <v>622000</v>
      </c>
      <c r="G30" s="35" t="s">
        <v>35</v>
      </c>
      <c r="H30" s="36">
        <v>622000</v>
      </c>
      <c r="I30" s="36">
        <v>1602856</v>
      </c>
      <c r="J30" s="35" t="s">
        <v>35</v>
      </c>
      <c r="K30" s="35" t="s">
        <v>35</v>
      </c>
      <c r="L30" s="35">
        <v>1602856</v>
      </c>
      <c r="M30" s="36">
        <v>980856</v>
      </c>
      <c r="N30" s="37" t="s">
        <v>78</v>
      </c>
    </row>
    <row r="31" spans="1:14" ht="33.75">
      <c r="A31" s="33" t="s">
        <v>8</v>
      </c>
      <c r="B31" s="33" t="s">
        <v>8</v>
      </c>
      <c r="C31" s="33" t="s">
        <v>8</v>
      </c>
      <c r="D31" s="33" t="s">
        <v>39</v>
      </c>
      <c r="E31" s="34" t="s">
        <v>79</v>
      </c>
      <c r="F31" s="35" t="s">
        <v>35</v>
      </c>
      <c r="G31" s="35" t="s">
        <v>35</v>
      </c>
      <c r="H31" s="36" t="s">
        <v>35</v>
      </c>
      <c r="I31" s="36">
        <v>19031</v>
      </c>
      <c r="J31" s="35" t="s">
        <v>35</v>
      </c>
      <c r="K31" s="35" t="s">
        <v>35</v>
      </c>
      <c r="L31" s="35">
        <v>19031</v>
      </c>
      <c r="M31" s="36">
        <v>19031</v>
      </c>
      <c r="N31" s="37" t="s">
        <v>35</v>
      </c>
    </row>
    <row r="32" spans="1:14" ht="33.75">
      <c r="A32" s="33" t="s">
        <v>8</v>
      </c>
      <c r="B32" s="33" t="s">
        <v>8</v>
      </c>
      <c r="C32" s="33" t="s">
        <v>8</v>
      </c>
      <c r="D32" s="33" t="s">
        <v>46</v>
      </c>
      <c r="E32" s="34" t="s">
        <v>80</v>
      </c>
      <c r="F32" s="35">
        <v>622000</v>
      </c>
      <c r="G32" s="35" t="s">
        <v>35</v>
      </c>
      <c r="H32" s="36">
        <v>622000</v>
      </c>
      <c r="I32" s="36">
        <v>1583825</v>
      </c>
      <c r="J32" s="35" t="s">
        <v>35</v>
      </c>
      <c r="K32" s="35" t="s">
        <v>35</v>
      </c>
      <c r="L32" s="35">
        <v>1583825</v>
      </c>
      <c r="M32" s="36">
        <v>961825</v>
      </c>
      <c r="N32" s="37" t="s">
        <v>81</v>
      </c>
    </row>
    <row r="33" spans="1:14" ht="33.75">
      <c r="A33" s="33" t="s">
        <v>8</v>
      </c>
      <c r="B33" s="33" t="s">
        <v>8</v>
      </c>
      <c r="C33" s="33" t="s">
        <v>46</v>
      </c>
      <c r="D33" s="33" t="s">
        <v>8</v>
      </c>
      <c r="E33" s="34" t="s">
        <v>82</v>
      </c>
      <c r="F33" s="35">
        <v>70000</v>
      </c>
      <c r="G33" s="35" t="s">
        <v>35</v>
      </c>
      <c r="H33" s="36">
        <v>70000</v>
      </c>
      <c r="I33" s="36">
        <v>450007</v>
      </c>
      <c r="J33" s="35" t="s">
        <v>35</v>
      </c>
      <c r="K33" s="35" t="s">
        <v>35</v>
      </c>
      <c r="L33" s="35">
        <v>450007</v>
      </c>
      <c r="M33" s="36">
        <v>380007</v>
      </c>
      <c r="N33" s="37" t="s">
        <v>83</v>
      </c>
    </row>
    <row r="34" spans="1:14" ht="33.75">
      <c r="A34" s="33" t="s">
        <v>8</v>
      </c>
      <c r="B34" s="33" t="s">
        <v>8</v>
      </c>
      <c r="C34" s="33" t="s">
        <v>8</v>
      </c>
      <c r="D34" s="33" t="s">
        <v>39</v>
      </c>
      <c r="E34" s="34" t="s">
        <v>84</v>
      </c>
      <c r="F34" s="35">
        <v>70000</v>
      </c>
      <c r="G34" s="35" t="s">
        <v>35</v>
      </c>
      <c r="H34" s="36">
        <v>70000</v>
      </c>
      <c r="I34" s="36">
        <v>450007</v>
      </c>
      <c r="J34" s="35" t="s">
        <v>35</v>
      </c>
      <c r="K34" s="35" t="s">
        <v>35</v>
      </c>
      <c r="L34" s="35">
        <v>450007</v>
      </c>
      <c r="M34" s="36">
        <v>380007</v>
      </c>
      <c r="N34" s="37" t="s">
        <v>83</v>
      </c>
    </row>
    <row r="35" spans="1:14" ht="33.75">
      <c r="A35" s="33" t="s">
        <v>85</v>
      </c>
      <c r="B35" s="33" t="s">
        <v>8</v>
      </c>
      <c r="C35" s="33" t="s">
        <v>8</v>
      </c>
      <c r="D35" s="33" t="s">
        <v>8</v>
      </c>
      <c r="E35" s="34" t="s">
        <v>86</v>
      </c>
      <c r="F35" s="35">
        <v>3447742000</v>
      </c>
      <c r="G35" s="35" t="s">
        <v>35</v>
      </c>
      <c r="H35" s="36">
        <v>3447742000</v>
      </c>
      <c r="I35" s="36">
        <v>3135617180</v>
      </c>
      <c r="J35" s="35">
        <v>1902700</v>
      </c>
      <c r="K35" s="35" t="s">
        <v>35</v>
      </c>
      <c r="L35" s="35">
        <v>3137519880</v>
      </c>
      <c r="M35" s="36">
        <v>-310222120</v>
      </c>
      <c r="N35" s="37" t="s">
        <v>87</v>
      </c>
    </row>
    <row r="36" spans="1:14" ht="33.75">
      <c r="A36" s="39" t="s">
        <v>8</v>
      </c>
      <c r="B36" s="39" t="s">
        <v>42</v>
      </c>
      <c r="C36" s="39" t="s">
        <v>8</v>
      </c>
      <c r="D36" s="39" t="s">
        <v>8</v>
      </c>
      <c r="E36" s="40" t="s">
        <v>88</v>
      </c>
      <c r="F36" s="41">
        <v>3447742000</v>
      </c>
      <c r="G36" s="41" t="s">
        <v>35</v>
      </c>
      <c r="H36" s="42">
        <v>3447742000</v>
      </c>
      <c r="I36" s="42">
        <v>3135617180</v>
      </c>
      <c r="J36" s="41">
        <v>1902700</v>
      </c>
      <c r="K36" s="41" t="s">
        <v>35</v>
      </c>
      <c r="L36" s="41">
        <v>3137519880</v>
      </c>
      <c r="M36" s="42">
        <v>-310222120</v>
      </c>
      <c r="N36" s="43" t="s">
        <v>87</v>
      </c>
    </row>
    <row r="37" spans="1:14" ht="33.75">
      <c r="A37" s="33" t="s">
        <v>8</v>
      </c>
      <c r="B37" s="33" t="s">
        <v>8</v>
      </c>
      <c r="C37" s="33" t="s">
        <v>39</v>
      </c>
      <c r="D37" s="33" t="s">
        <v>8</v>
      </c>
      <c r="E37" s="34" t="s">
        <v>89</v>
      </c>
      <c r="F37" s="35">
        <v>3447742000</v>
      </c>
      <c r="G37" s="35" t="s">
        <v>35</v>
      </c>
      <c r="H37" s="36">
        <v>3447742000</v>
      </c>
      <c r="I37" s="36">
        <v>3135617180</v>
      </c>
      <c r="J37" s="35">
        <v>1902700</v>
      </c>
      <c r="K37" s="35" t="s">
        <v>35</v>
      </c>
      <c r="L37" s="35">
        <v>3137519880</v>
      </c>
      <c r="M37" s="36">
        <v>-310222120</v>
      </c>
      <c r="N37" s="37" t="s">
        <v>87</v>
      </c>
    </row>
    <row r="38" spans="1:14" ht="33.75">
      <c r="A38" s="33" t="s">
        <v>8</v>
      </c>
      <c r="B38" s="33" t="s">
        <v>8</v>
      </c>
      <c r="C38" s="33" t="s">
        <v>8</v>
      </c>
      <c r="D38" s="33" t="s">
        <v>39</v>
      </c>
      <c r="E38" s="34" t="s">
        <v>90</v>
      </c>
      <c r="F38" s="35">
        <v>3447742000</v>
      </c>
      <c r="G38" s="35" t="s">
        <v>35</v>
      </c>
      <c r="H38" s="36">
        <v>3447742000</v>
      </c>
      <c r="I38" s="36">
        <v>3135617180</v>
      </c>
      <c r="J38" s="35">
        <v>1902700</v>
      </c>
      <c r="K38" s="35" t="s">
        <v>35</v>
      </c>
      <c r="L38" s="35">
        <v>3137519880</v>
      </c>
      <c r="M38" s="36">
        <v>-310222120</v>
      </c>
      <c r="N38" s="37" t="s">
        <v>87</v>
      </c>
    </row>
    <row r="39" spans="1:14" ht="33.75">
      <c r="A39" s="33" t="s">
        <v>91</v>
      </c>
      <c r="B39" s="33" t="s">
        <v>8</v>
      </c>
      <c r="C39" s="33" t="s">
        <v>8</v>
      </c>
      <c r="D39" s="33" t="s">
        <v>8</v>
      </c>
      <c r="E39" s="34" t="s">
        <v>92</v>
      </c>
      <c r="F39" s="35">
        <v>1500000</v>
      </c>
      <c r="G39" s="35" t="s">
        <v>35</v>
      </c>
      <c r="H39" s="36">
        <v>1500000</v>
      </c>
      <c r="I39" s="36">
        <v>18474439</v>
      </c>
      <c r="J39" s="35">
        <v>141225</v>
      </c>
      <c r="K39" s="35" t="s">
        <v>35</v>
      </c>
      <c r="L39" s="35">
        <v>18615664</v>
      </c>
      <c r="M39" s="36">
        <v>17115664</v>
      </c>
      <c r="N39" s="37" t="s">
        <v>93</v>
      </c>
    </row>
    <row r="40" spans="1:14" ht="33.75">
      <c r="A40" s="33" t="s">
        <v>8</v>
      </c>
      <c r="B40" s="33" t="s">
        <v>42</v>
      </c>
      <c r="C40" s="33" t="s">
        <v>8</v>
      </c>
      <c r="D40" s="33" t="s">
        <v>8</v>
      </c>
      <c r="E40" s="34" t="s">
        <v>94</v>
      </c>
      <c r="F40" s="35">
        <v>1500000</v>
      </c>
      <c r="G40" s="35" t="s">
        <v>35</v>
      </c>
      <c r="H40" s="36">
        <v>1500000</v>
      </c>
      <c r="I40" s="36">
        <v>18474439</v>
      </c>
      <c r="J40" s="35">
        <v>141225</v>
      </c>
      <c r="K40" s="35" t="s">
        <v>35</v>
      </c>
      <c r="L40" s="35">
        <v>18615664</v>
      </c>
      <c r="M40" s="36">
        <v>17115664</v>
      </c>
      <c r="N40" s="37" t="s">
        <v>93</v>
      </c>
    </row>
    <row r="41" spans="1:14" ht="33.75">
      <c r="A41" s="33" t="s">
        <v>8</v>
      </c>
      <c r="B41" s="33" t="s">
        <v>8</v>
      </c>
      <c r="C41" s="33" t="s">
        <v>39</v>
      </c>
      <c r="D41" s="33" t="s">
        <v>8</v>
      </c>
      <c r="E41" s="34" t="s">
        <v>95</v>
      </c>
      <c r="F41" s="35">
        <v>1500000</v>
      </c>
      <c r="G41" s="35" t="s">
        <v>35</v>
      </c>
      <c r="H41" s="36">
        <v>1500000</v>
      </c>
      <c r="I41" s="36">
        <v>18474439</v>
      </c>
      <c r="J41" s="35">
        <v>141225</v>
      </c>
      <c r="K41" s="35" t="s">
        <v>35</v>
      </c>
      <c r="L41" s="35">
        <v>18615664</v>
      </c>
      <c r="M41" s="36">
        <v>17115664</v>
      </c>
      <c r="N41" s="37" t="s">
        <v>93</v>
      </c>
    </row>
    <row r="42" spans="1:14" ht="33.75">
      <c r="A42" s="33" t="s">
        <v>8</v>
      </c>
      <c r="B42" s="33" t="s">
        <v>8</v>
      </c>
      <c r="C42" s="33" t="s">
        <v>8</v>
      </c>
      <c r="D42" s="33" t="s">
        <v>39</v>
      </c>
      <c r="E42" s="34" t="s">
        <v>96</v>
      </c>
      <c r="F42" s="35">
        <v>1460000</v>
      </c>
      <c r="G42" s="35" t="s">
        <v>35</v>
      </c>
      <c r="H42" s="36">
        <v>1460000</v>
      </c>
      <c r="I42" s="36">
        <v>16767258</v>
      </c>
      <c r="J42" s="35">
        <v>141225</v>
      </c>
      <c r="K42" s="35" t="s">
        <v>35</v>
      </c>
      <c r="L42" s="35">
        <v>16908483</v>
      </c>
      <c r="M42" s="36">
        <v>15448483</v>
      </c>
      <c r="N42" s="37" t="s">
        <v>97</v>
      </c>
    </row>
    <row r="43" spans="1:14" ht="33.75">
      <c r="A43" s="33" t="s">
        <v>8</v>
      </c>
      <c r="B43" s="33" t="s">
        <v>8</v>
      </c>
      <c r="C43" s="33" t="s">
        <v>8</v>
      </c>
      <c r="D43" s="33" t="s">
        <v>46</v>
      </c>
      <c r="E43" s="34" t="s">
        <v>98</v>
      </c>
      <c r="F43" s="35">
        <v>40000</v>
      </c>
      <c r="G43" s="35" t="s">
        <v>35</v>
      </c>
      <c r="H43" s="36">
        <v>40000</v>
      </c>
      <c r="I43" s="36">
        <v>1707181</v>
      </c>
      <c r="J43" s="35" t="s">
        <v>35</v>
      </c>
      <c r="K43" s="35" t="s">
        <v>35</v>
      </c>
      <c r="L43" s="35">
        <v>1707181</v>
      </c>
      <c r="M43" s="36">
        <v>1667181</v>
      </c>
      <c r="N43" s="37" t="s">
        <v>99</v>
      </c>
    </row>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spans="1:14" ht="21.75" customHeight="1">
      <c r="A58" s="39"/>
      <c r="B58" s="39"/>
      <c r="C58" s="39"/>
      <c r="D58" s="39"/>
      <c r="E58" s="40"/>
      <c r="F58" s="41"/>
      <c r="G58" s="41"/>
      <c r="H58" s="42"/>
      <c r="I58" s="42"/>
      <c r="J58" s="41"/>
      <c r="K58" s="41"/>
      <c r="L58" s="41"/>
      <c r="M58" s="42"/>
      <c r="N58" s="43"/>
    </row>
  </sheetData>
  <sheetProtection/>
  <mergeCells count="12">
    <mergeCell ref="M3:N3"/>
    <mergeCell ref="A4:E4"/>
    <mergeCell ref="F4:H4"/>
    <mergeCell ref="I4:L4"/>
    <mergeCell ref="M4:M5"/>
    <mergeCell ref="N4:N5"/>
    <mergeCell ref="G1:H1"/>
    <mergeCell ref="I1:J1"/>
    <mergeCell ref="G2:H2"/>
    <mergeCell ref="I2:J2"/>
    <mergeCell ref="A3:D3"/>
    <mergeCell ref="I3:J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79"/>
  <sheetViews>
    <sheetView zoomScalePageLayoutView="0" workbookViewId="0" topLeftCell="A1">
      <selection activeCell="C1" sqref="C1"/>
    </sheetView>
  </sheetViews>
  <sheetFormatPr defaultColWidth="9.33203125" defaultRowHeight="11.25"/>
  <cols>
    <col min="1" max="4" width="4" style="49" customWidth="1"/>
    <col min="5" max="5" width="41.66015625" style="34" customWidth="1"/>
    <col min="6" max="7" width="22" style="35" customWidth="1"/>
    <col min="8" max="8" width="22" style="36" customWidth="1"/>
    <col min="9" max="9" width="18.33203125" style="36" customWidth="1"/>
    <col min="10" max="12" width="18.33203125" style="35" customWidth="1"/>
    <col min="13" max="13" width="18.33203125" style="36" customWidth="1"/>
    <col min="14" max="14" width="11.33203125" style="50" customWidth="1"/>
    <col min="15" max="15" width="21" style="51" customWidth="1"/>
    <col min="16" max="16384" width="9.33203125" style="38" customWidth="1"/>
  </cols>
  <sheetData>
    <row r="1" spans="1:15" s="16" customFormat="1" ht="27.75">
      <c r="A1" s="44"/>
      <c r="B1" s="44"/>
      <c r="C1" s="44"/>
      <c r="D1" s="44"/>
      <c r="F1" s="17"/>
      <c r="G1" s="366" t="s">
        <v>9</v>
      </c>
      <c r="H1" s="366"/>
      <c r="I1" s="367" t="s">
        <v>10</v>
      </c>
      <c r="J1" s="367"/>
      <c r="K1" s="18"/>
      <c r="L1" s="19"/>
      <c r="M1" s="45"/>
      <c r="N1" s="20"/>
      <c r="O1" s="46"/>
    </row>
    <row r="2" spans="1:15" s="16" customFormat="1" ht="30" customHeight="1">
      <c r="A2" s="47"/>
      <c r="B2" s="47"/>
      <c r="C2" s="47"/>
      <c r="D2" s="47"/>
      <c r="F2" s="18"/>
      <c r="G2" s="368" t="s">
        <v>100</v>
      </c>
      <c r="H2" s="368"/>
      <c r="I2" s="369" t="s">
        <v>12</v>
      </c>
      <c r="J2" s="369"/>
      <c r="K2" s="18"/>
      <c r="L2" s="19"/>
      <c r="M2" s="45"/>
      <c r="N2" s="20"/>
      <c r="O2" s="46"/>
    </row>
    <row r="3" spans="1:15" s="25" customFormat="1" ht="16.5">
      <c r="A3" s="381" t="s">
        <v>101</v>
      </c>
      <c r="B3" s="381"/>
      <c r="C3" s="381"/>
      <c r="D3" s="381"/>
      <c r="E3" s="22"/>
      <c r="F3" s="23"/>
      <c r="G3" s="22"/>
      <c r="H3" s="23" t="s">
        <v>14</v>
      </c>
      <c r="I3" s="371" t="s">
        <v>15</v>
      </c>
      <c r="J3" s="371"/>
      <c r="K3" s="23"/>
      <c r="L3" s="24"/>
      <c r="M3" s="382" t="s">
        <v>16</v>
      </c>
      <c r="N3" s="382"/>
      <c r="O3" s="382"/>
    </row>
    <row r="4" spans="1:15" s="27" customFormat="1" ht="16.5" customHeight="1">
      <c r="A4" s="373" t="s">
        <v>17</v>
      </c>
      <c r="B4" s="373"/>
      <c r="C4" s="373"/>
      <c r="D4" s="373"/>
      <c r="E4" s="373"/>
      <c r="F4" s="374" t="s">
        <v>18</v>
      </c>
      <c r="G4" s="375"/>
      <c r="H4" s="376"/>
      <c r="I4" s="374" t="s">
        <v>19</v>
      </c>
      <c r="J4" s="375"/>
      <c r="K4" s="375"/>
      <c r="L4" s="376"/>
      <c r="M4" s="383" t="s">
        <v>20</v>
      </c>
      <c r="N4" s="377" t="s">
        <v>21</v>
      </c>
      <c r="O4" s="377" t="s">
        <v>102</v>
      </c>
    </row>
    <row r="5" spans="1:15" s="32" customFormat="1" ht="90" customHeight="1">
      <c r="A5" s="48" t="s">
        <v>22</v>
      </c>
      <c r="B5" s="48" t="s">
        <v>23</v>
      </c>
      <c r="C5" s="48" t="s">
        <v>24</v>
      </c>
      <c r="D5" s="48" t="s">
        <v>25</v>
      </c>
      <c r="E5" s="26" t="s">
        <v>26</v>
      </c>
      <c r="F5" s="29" t="s">
        <v>27</v>
      </c>
      <c r="G5" s="29" t="s">
        <v>28</v>
      </c>
      <c r="H5" s="29" t="s">
        <v>29</v>
      </c>
      <c r="I5" s="29" t="s">
        <v>30</v>
      </c>
      <c r="J5" s="30" t="s">
        <v>103</v>
      </c>
      <c r="K5" s="29" t="s">
        <v>32</v>
      </c>
      <c r="L5" s="31" t="s">
        <v>33</v>
      </c>
      <c r="M5" s="383"/>
      <c r="N5" s="378"/>
      <c r="O5" s="378"/>
    </row>
    <row r="6" spans="1:15" ht="22.5">
      <c r="A6" s="49" t="s">
        <v>8</v>
      </c>
      <c r="B6" s="49" t="s">
        <v>8</v>
      </c>
      <c r="C6" s="49" t="s">
        <v>8</v>
      </c>
      <c r="D6" s="49" t="s">
        <v>8</v>
      </c>
      <c r="E6" s="34" t="s">
        <v>104</v>
      </c>
      <c r="F6" s="35">
        <v>16390664585</v>
      </c>
      <c r="G6" s="35">
        <v>20357497</v>
      </c>
      <c r="H6" s="36">
        <v>16411022082</v>
      </c>
      <c r="I6" s="36">
        <v>15845162638</v>
      </c>
      <c r="J6" s="35">
        <v>8836000</v>
      </c>
      <c r="K6" s="35">
        <v>1013616</v>
      </c>
      <c r="L6" s="35">
        <v>15855012254</v>
      </c>
      <c r="M6" s="36">
        <v>-556009828</v>
      </c>
      <c r="N6" s="50" t="s">
        <v>105</v>
      </c>
      <c r="O6" s="51" t="s">
        <v>8</v>
      </c>
    </row>
    <row r="7" spans="1:15" ht="33.75">
      <c r="A7" s="49" t="s">
        <v>39</v>
      </c>
      <c r="B7" s="49" t="s">
        <v>8</v>
      </c>
      <c r="C7" s="49" t="s">
        <v>8</v>
      </c>
      <c r="D7" s="49" t="s">
        <v>8</v>
      </c>
      <c r="E7" s="34" t="s">
        <v>106</v>
      </c>
      <c r="F7" s="35">
        <v>16356170000</v>
      </c>
      <c r="G7" s="35">
        <v>20357497</v>
      </c>
      <c r="H7" s="36">
        <v>16376527497</v>
      </c>
      <c r="I7" s="36">
        <v>15810803053</v>
      </c>
      <c r="J7" s="35">
        <v>8836000</v>
      </c>
      <c r="K7" s="35">
        <v>1013616</v>
      </c>
      <c r="L7" s="35">
        <v>15820652669</v>
      </c>
      <c r="M7" s="36">
        <v>-555874828</v>
      </c>
      <c r="N7" s="50" t="s">
        <v>105</v>
      </c>
      <c r="O7" s="51" t="s">
        <v>8</v>
      </c>
    </row>
    <row r="8" spans="1:15" ht="33.75">
      <c r="A8" s="49" t="s">
        <v>8</v>
      </c>
      <c r="B8" s="49" t="s">
        <v>39</v>
      </c>
      <c r="C8" s="49" t="s">
        <v>8</v>
      </c>
      <c r="D8" s="49" t="s">
        <v>8</v>
      </c>
      <c r="E8" s="34" t="s">
        <v>107</v>
      </c>
      <c r="F8" s="35">
        <v>16356170000</v>
      </c>
      <c r="G8" s="35">
        <v>20357497</v>
      </c>
      <c r="H8" s="36">
        <v>16376527497</v>
      </c>
      <c r="I8" s="36">
        <v>15810803053</v>
      </c>
      <c r="J8" s="35">
        <v>8836000</v>
      </c>
      <c r="K8" s="35">
        <v>1013616</v>
      </c>
      <c r="L8" s="35">
        <v>15820652669</v>
      </c>
      <c r="M8" s="36">
        <v>-555874828</v>
      </c>
      <c r="N8" s="50" t="s">
        <v>105</v>
      </c>
      <c r="O8" s="51" t="s">
        <v>8</v>
      </c>
    </row>
    <row r="9" spans="1:15" ht="22.5">
      <c r="A9" s="49" t="s">
        <v>8</v>
      </c>
      <c r="B9" s="49" t="s">
        <v>8</v>
      </c>
      <c r="C9" s="49" t="s">
        <v>8</v>
      </c>
      <c r="D9" s="49" t="s">
        <v>8</v>
      </c>
      <c r="E9" s="34" t="s">
        <v>108</v>
      </c>
      <c r="F9" s="35">
        <v>16235017000</v>
      </c>
      <c r="G9" s="35">
        <v>12711575</v>
      </c>
      <c r="H9" s="36">
        <v>16247728575</v>
      </c>
      <c r="I9" s="36">
        <v>15723690220</v>
      </c>
      <c r="J9" s="35" t="s">
        <v>35</v>
      </c>
      <c r="K9" s="35">
        <v>578616</v>
      </c>
      <c r="L9" s="35">
        <v>15724268836</v>
      </c>
      <c r="M9" s="36">
        <v>-523459739</v>
      </c>
      <c r="N9" s="50" t="s">
        <v>109</v>
      </c>
      <c r="O9" s="51" t="s">
        <v>8</v>
      </c>
    </row>
    <row r="10" spans="1:15" ht="22.5">
      <c r="A10" s="49" t="s">
        <v>8</v>
      </c>
      <c r="B10" s="49" t="s">
        <v>8</v>
      </c>
      <c r="C10" s="49" t="s">
        <v>8</v>
      </c>
      <c r="D10" s="49" t="s">
        <v>8</v>
      </c>
      <c r="E10" s="34" t="s">
        <v>110</v>
      </c>
      <c r="F10" s="35">
        <v>121153000</v>
      </c>
      <c r="G10" s="35">
        <v>7645922</v>
      </c>
      <c r="H10" s="36">
        <v>128798922</v>
      </c>
      <c r="I10" s="36">
        <v>87112833</v>
      </c>
      <c r="J10" s="35">
        <v>8836000</v>
      </c>
      <c r="K10" s="35">
        <v>435000</v>
      </c>
      <c r="L10" s="35">
        <v>96383833</v>
      </c>
      <c r="M10" s="36">
        <v>-32415089</v>
      </c>
      <c r="N10" s="50" t="s">
        <v>111</v>
      </c>
      <c r="O10" s="51" t="s">
        <v>8</v>
      </c>
    </row>
    <row r="11" spans="1:15" ht="33.75">
      <c r="A11" s="49" t="s">
        <v>8</v>
      </c>
      <c r="B11" s="49" t="s">
        <v>8</v>
      </c>
      <c r="C11" s="49" t="s">
        <v>39</v>
      </c>
      <c r="D11" s="49" t="s">
        <v>8</v>
      </c>
      <c r="E11" s="34" t="s">
        <v>112</v>
      </c>
      <c r="F11" s="35">
        <v>2837642000</v>
      </c>
      <c r="G11" s="35" t="s">
        <v>35</v>
      </c>
      <c r="H11" s="36">
        <v>2837642000</v>
      </c>
      <c r="I11" s="36">
        <v>2837580151</v>
      </c>
      <c r="J11" s="35" t="s">
        <v>35</v>
      </c>
      <c r="K11" s="35" t="s">
        <v>35</v>
      </c>
      <c r="L11" s="35">
        <v>2837580151</v>
      </c>
      <c r="M11" s="36">
        <v>-61849</v>
      </c>
      <c r="N11" s="50" t="s">
        <v>113</v>
      </c>
      <c r="O11" s="51" t="s">
        <v>8</v>
      </c>
    </row>
    <row r="12" spans="1:15" ht="33.75">
      <c r="A12" s="49" t="s">
        <v>8</v>
      </c>
      <c r="B12" s="49" t="s">
        <v>8</v>
      </c>
      <c r="C12" s="49" t="s">
        <v>8</v>
      </c>
      <c r="D12" s="49" t="s">
        <v>39</v>
      </c>
      <c r="E12" s="34" t="s">
        <v>114</v>
      </c>
      <c r="F12" s="35">
        <v>2837642000</v>
      </c>
      <c r="G12" s="35" t="s">
        <v>35</v>
      </c>
      <c r="H12" s="36">
        <v>2837642000</v>
      </c>
      <c r="I12" s="36">
        <v>2837580151</v>
      </c>
      <c r="J12" s="35" t="s">
        <v>35</v>
      </c>
      <c r="K12" s="35" t="s">
        <v>35</v>
      </c>
      <c r="L12" s="35">
        <v>2837580151</v>
      </c>
      <c r="M12" s="36">
        <v>-61849</v>
      </c>
      <c r="N12" s="50" t="s">
        <v>113</v>
      </c>
      <c r="O12" s="51" t="s">
        <v>8</v>
      </c>
    </row>
    <row r="13" spans="1:15" ht="22.5">
      <c r="A13" s="49" t="s">
        <v>8</v>
      </c>
      <c r="B13" s="49" t="s">
        <v>8</v>
      </c>
      <c r="C13" s="49" t="s">
        <v>8</v>
      </c>
      <c r="D13" s="49" t="s">
        <v>8</v>
      </c>
      <c r="E13" s="34" t="s">
        <v>115</v>
      </c>
      <c r="F13" s="35">
        <v>2837642000</v>
      </c>
      <c r="G13" s="35" t="s">
        <v>35</v>
      </c>
      <c r="H13" s="36">
        <v>2837642000</v>
      </c>
      <c r="I13" s="36">
        <v>2837580151</v>
      </c>
      <c r="J13" s="35" t="s">
        <v>35</v>
      </c>
      <c r="K13" s="35" t="s">
        <v>35</v>
      </c>
      <c r="L13" s="35">
        <v>2837580151</v>
      </c>
      <c r="M13" s="36">
        <v>-61849</v>
      </c>
      <c r="N13" s="50" t="s">
        <v>113</v>
      </c>
      <c r="O13" s="51" t="s">
        <v>8</v>
      </c>
    </row>
    <row r="14" spans="1:15" ht="33.75">
      <c r="A14" s="49" t="s">
        <v>8</v>
      </c>
      <c r="B14" s="49" t="s">
        <v>8</v>
      </c>
      <c r="C14" s="49" t="s">
        <v>46</v>
      </c>
      <c r="D14" s="49" t="s">
        <v>8</v>
      </c>
      <c r="E14" s="34" t="s">
        <v>116</v>
      </c>
      <c r="F14" s="35">
        <v>1410971000</v>
      </c>
      <c r="G14" s="35" t="s">
        <v>35</v>
      </c>
      <c r="H14" s="36">
        <v>1410971000</v>
      </c>
      <c r="I14" s="36">
        <v>1321707347</v>
      </c>
      <c r="J14" s="35" t="s">
        <v>35</v>
      </c>
      <c r="K14" s="35" t="s">
        <v>35</v>
      </c>
      <c r="L14" s="35">
        <v>1321707347</v>
      </c>
      <c r="M14" s="36">
        <v>-89263653</v>
      </c>
      <c r="N14" s="50" t="s">
        <v>117</v>
      </c>
      <c r="O14" s="51" t="s">
        <v>8</v>
      </c>
    </row>
    <row r="15" spans="1:15" ht="33.75">
      <c r="A15" s="49" t="s">
        <v>8</v>
      </c>
      <c r="B15" s="49" t="s">
        <v>8</v>
      </c>
      <c r="C15" s="49" t="s">
        <v>8</v>
      </c>
      <c r="D15" s="49" t="s">
        <v>39</v>
      </c>
      <c r="E15" s="34" t="s">
        <v>118</v>
      </c>
      <c r="F15" s="35">
        <v>1410971000</v>
      </c>
      <c r="G15" s="35" t="s">
        <v>35</v>
      </c>
      <c r="H15" s="36">
        <v>1410971000</v>
      </c>
      <c r="I15" s="36">
        <v>1321707347</v>
      </c>
      <c r="J15" s="35" t="s">
        <v>35</v>
      </c>
      <c r="K15" s="35" t="s">
        <v>35</v>
      </c>
      <c r="L15" s="35">
        <v>1321707347</v>
      </c>
      <c r="M15" s="36">
        <v>-89263653</v>
      </c>
      <c r="N15" s="50" t="s">
        <v>117</v>
      </c>
      <c r="O15" s="51" t="s">
        <v>8</v>
      </c>
    </row>
    <row r="16" spans="1:15" ht="22.5">
      <c r="A16" s="49" t="s">
        <v>8</v>
      </c>
      <c r="B16" s="49" t="s">
        <v>8</v>
      </c>
      <c r="C16" s="49" t="s">
        <v>8</v>
      </c>
      <c r="D16" s="49" t="s">
        <v>8</v>
      </c>
      <c r="E16" s="34" t="s">
        <v>119</v>
      </c>
      <c r="F16" s="35">
        <v>6014000</v>
      </c>
      <c r="G16" s="35" t="s">
        <v>35</v>
      </c>
      <c r="H16" s="36">
        <v>6014000</v>
      </c>
      <c r="I16" s="36">
        <v>3264563</v>
      </c>
      <c r="J16" s="35" t="s">
        <v>35</v>
      </c>
      <c r="K16" s="35" t="s">
        <v>35</v>
      </c>
      <c r="L16" s="35">
        <v>3264563</v>
      </c>
      <c r="M16" s="36">
        <v>-2749437</v>
      </c>
      <c r="N16" s="50" t="s">
        <v>120</v>
      </c>
      <c r="O16" s="51" t="s">
        <v>8</v>
      </c>
    </row>
    <row r="17" spans="1:15" ht="33.75">
      <c r="A17" s="49" t="s">
        <v>8</v>
      </c>
      <c r="B17" s="49" t="s">
        <v>8</v>
      </c>
      <c r="C17" s="49" t="s">
        <v>8</v>
      </c>
      <c r="D17" s="49" t="s">
        <v>8</v>
      </c>
      <c r="E17" s="34" t="s">
        <v>121</v>
      </c>
      <c r="F17" s="35">
        <v>12779000</v>
      </c>
      <c r="G17" s="35">
        <v>-1250719</v>
      </c>
      <c r="H17" s="36">
        <v>11528281</v>
      </c>
      <c r="I17" s="36">
        <v>9719451</v>
      </c>
      <c r="J17" s="35" t="s">
        <v>35</v>
      </c>
      <c r="K17" s="35" t="s">
        <v>35</v>
      </c>
      <c r="L17" s="35">
        <v>9719451</v>
      </c>
      <c r="M17" s="36">
        <v>-1808830</v>
      </c>
      <c r="N17" s="50" t="s">
        <v>122</v>
      </c>
      <c r="O17" s="51" t="s">
        <v>123</v>
      </c>
    </row>
    <row r="18" spans="1:15" ht="33.75">
      <c r="A18" s="49" t="s">
        <v>8</v>
      </c>
      <c r="B18" s="49" t="s">
        <v>8</v>
      </c>
      <c r="C18" s="49" t="s">
        <v>8</v>
      </c>
      <c r="D18" s="49" t="s">
        <v>8</v>
      </c>
      <c r="E18" s="34" t="s">
        <v>115</v>
      </c>
      <c r="F18" s="35">
        <v>1392178000</v>
      </c>
      <c r="G18" s="35">
        <v>1250719</v>
      </c>
      <c r="H18" s="36">
        <v>1393428719</v>
      </c>
      <c r="I18" s="36">
        <v>1308723333</v>
      </c>
      <c r="J18" s="35" t="s">
        <v>35</v>
      </c>
      <c r="K18" s="35" t="s">
        <v>35</v>
      </c>
      <c r="L18" s="35">
        <v>1308723333</v>
      </c>
      <c r="M18" s="36">
        <v>-84705386</v>
      </c>
      <c r="N18" s="50" t="s">
        <v>124</v>
      </c>
      <c r="O18" s="51" t="s">
        <v>125</v>
      </c>
    </row>
    <row r="19" spans="1:15" ht="33.75">
      <c r="A19" s="49" t="s">
        <v>8</v>
      </c>
      <c r="B19" s="49" t="s">
        <v>8</v>
      </c>
      <c r="C19" s="49" t="s">
        <v>55</v>
      </c>
      <c r="D19" s="49" t="s">
        <v>8</v>
      </c>
      <c r="E19" s="34" t="s">
        <v>126</v>
      </c>
      <c r="F19" s="35">
        <v>254271000</v>
      </c>
      <c r="G19" s="35">
        <v>215750</v>
      </c>
      <c r="H19" s="36">
        <v>254486750</v>
      </c>
      <c r="I19" s="36">
        <v>241366926</v>
      </c>
      <c r="J19" s="35" t="s">
        <v>35</v>
      </c>
      <c r="K19" s="35" t="s">
        <v>35</v>
      </c>
      <c r="L19" s="35">
        <v>241366926</v>
      </c>
      <c r="M19" s="36">
        <v>-13119824</v>
      </c>
      <c r="N19" s="50" t="s">
        <v>127</v>
      </c>
      <c r="O19" s="51" t="s">
        <v>8</v>
      </c>
    </row>
    <row r="20" spans="1:15" ht="33.75">
      <c r="A20" s="52" t="s">
        <v>8</v>
      </c>
      <c r="B20" s="52" t="s">
        <v>8</v>
      </c>
      <c r="C20" s="52" t="s">
        <v>8</v>
      </c>
      <c r="D20" s="52" t="s">
        <v>39</v>
      </c>
      <c r="E20" s="40" t="s">
        <v>128</v>
      </c>
      <c r="F20" s="41">
        <v>253181000</v>
      </c>
      <c r="G20" s="41">
        <v>215750</v>
      </c>
      <c r="H20" s="42">
        <v>253396750</v>
      </c>
      <c r="I20" s="42">
        <v>240321503</v>
      </c>
      <c r="J20" s="41" t="s">
        <v>35</v>
      </c>
      <c r="K20" s="41" t="s">
        <v>35</v>
      </c>
      <c r="L20" s="41">
        <v>240321503</v>
      </c>
      <c r="M20" s="42">
        <v>-13075247</v>
      </c>
      <c r="N20" s="53" t="s">
        <v>127</v>
      </c>
      <c r="O20" s="54" t="s">
        <v>8</v>
      </c>
    </row>
    <row r="21" spans="1:15" ht="22.5">
      <c r="A21" s="49" t="s">
        <v>8</v>
      </c>
      <c r="B21" s="49" t="s">
        <v>8</v>
      </c>
      <c r="C21" s="49" t="s">
        <v>8</v>
      </c>
      <c r="D21" s="49" t="s">
        <v>8</v>
      </c>
      <c r="E21" s="34" t="s">
        <v>119</v>
      </c>
      <c r="F21" s="35">
        <v>237522000</v>
      </c>
      <c r="G21" s="35" t="s">
        <v>35</v>
      </c>
      <c r="H21" s="36">
        <v>237522000</v>
      </c>
      <c r="I21" s="36">
        <v>224770129</v>
      </c>
      <c r="J21" s="35" t="s">
        <v>35</v>
      </c>
      <c r="K21" s="35" t="s">
        <v>35</v>
      </c>
      <c r="L21" s="35">
        <v>224770129</v>
      </c>
      <c r="M21" s="36">
        <v>-12751871</v>
      </c>
      <c r="N21" s="50" t="s">
        <v>129</v>
      </c>
      <c r="O21" s="51" t="s">
        <v>8</v>
      </c>
    </row>
    <row r="22" spans="1:15" ht="33.75">
      <c r="A22" s="49" t="s">
        <v>8</v>
      </c>
      <c r="B22" s="49" t="s">
        <v>8</v>
      </c>
      <c r="C22" s="49" t="s">
        <v>8</v>
      </c>
      <c r="D22" s="49" t="s">
        <v>8</v>
      </c>
      <c r="E22" s="34" t="s">
        <v>121</v>
      </c>
      <c r="F22" s="35">
        <v>15372000</v>
      </c>
      <c r="G22" s="35">
        <v>-2925</v>
      </c>
      <c r="H22" s="36">
        <v>15369075</v>
      </c>
      <c r="I22" s="36">
        <v>15051699</v>
      </c>
      <c r="J22" s="35" t="s">
        <v>35</v>
      </c>
      <c r="K22" s="35" t="s">
        <v>35</v>
      </c>
      <c r="L22" s="35">
        <v>15051699</v>
      </c>
      <c r="M22" s="36">
        <v>-317376</v>
      </c>
      <c r="N22" s="50" t="s">
        <v>130</v>
      </c>
      <c r="O22" s="51" t="s">
        <v>131</v>
      </c>
    </row>
    <row r="23" spans="1:15" ht="33.75">
      <c r="A23" s="49" t="s">
        <v>8</v>
      </c>
      <c r="B23" s="49" t="s">
        <v>8</v>
      </c>
      <c r="C23" s="49" t="s">
        <v>8</v>
      </c>
      <c r="D23" s="49" t="s">
        <v>8</v>
      </c>
      <c r="E23" s="34" t="s">
        <v>132</v>
      </c>
      <c r="F23" s="35">
        <v>215000</v>
      </c>
      <c r="G23" s="35">
        <v>204675</v>
      </c>
      <c r="H23" s="36">
        <v>419675</v>
      </c>
      <c r="I23" s="36">
        <v>417675</v>
      </c>
      <c r="J23" s="35" t="s">
        <v>35</v>
      </c>
      <c r="K23" s="35" t="s">
        <v>35</v>
      </c>
      <c r="L23" s="35">
        <v>417675</v>
      </c>
      <c r="M23" s="36">
        <v>-2000</v>
      </c>
      <c r="N23" s="50" t="s">
        <v>133</v>
      </c>
      <c r="O23" s="51" t="s">
        <v>134</v>
      </c>
    </row>
    <row r="24" spans="1:15" ht="22.5">
      <c r="A24" s="49" t="s">
        <v>8</v>
      </c>
      <c r="B24" s="49" t="s">
        <v>8</v>
      </c>
      <c r="C24" s="49" t="s">
        <v>8</v>
      </c>
      <c r="D24" s="49" t="s">
        <v>8</v>
      </c>
      <c r="E24" s="34" t="s">
        <v>115</v>
      </c>
      <c r="F24" s="35">
        <v>72000</v>
      </c>
      <c r="G24" s="35">
        <v>14000</v>
      </c>
      <c r="H24" s="36">
        <v>86000</v>
      </c>
      <c r="I24" s="36">
        <v>82000</v>
      </c>
      <c r="J24" s="35" t="s">
        <v>35</v>
      </c>
      <c r="K24" s="35" t="s">
        <v>35</v>
      </c>
      <c r="L24" s="35">
        <v>82000</v>
      </c>
      <c r="M24" s="36">
        <v>-4000</v>
      </c>
      <c r="N24" s="50" t="s">
        <v>135</v>
      </c>
      <c r="O24" s="51" t="s">
        <v>136</v>
      </c>
    </row>
    <row r="25" spans="1:15" ht="33.75">
      <c r="A25" s="49" t="s">
        <v>8</v>
      </c>
      <c r="B25" s="49" t="s">
        <v>8</v>
      </c>
      <c r="C25" s="49" t="s">
        <v>8</v>
      </c>
      <c r="D25" s="49" t="s">
        <v>46</v>
      </c>
      <c r="E25" s="34" t="s">
        <v>137</v>
      </c>
      <c r="F25" s="35">
        <v>1090000</v>
      </c>
      <c r="G25" s="35" t="s">
        <v>35</v>
      </c>
      <c r="H25" s="36">
        <v>1090000</v>
      </c>
      <c r="I25" s="36">
        <v>1045423</v>
      </c>
      <c r="J25" s="35" t="s">
        <v>35</v>
      </c>
      <c r="K25" s="35" t="s">
        <v>35</v>
      </c>
      <c r="L25" s="35">
        <v>1045423</v>
      </c>
      <c r="M25" s="36">
        <v>-44577</v>
      </c>
      <c r="N25" s="50" t="s">
        <v>138</v>
      </c>
      <c r="O25" s="51" t="s">
        <v>8</v>
      </c>
    </row>
    <row r="26" spans="1:15" ht="22.5">
      <c r="A26" s="49" t="s">
        <v>8</v>
      </c>
      <c r="B26" s="49" t="s">
        <v>8</v>
      </c>
      <c r="C26" s="49" t="s">
        <v>8</v>
      </c>
      <c r="D26" s="49" t="s">
        <v>8</v>
      </c>
      <c r="E26" s="34" t="s">
        <v>119</v>
      </c>
      <c r="F26" s="35">
        <v>175000</v>
      </c>
      <c r="G26" s="35" t="s">
        <v>35</v>
      </c>
      <c r="H26" s="36">
        <v>175000</v>
      </c>
      <c r="I26" s="36">
        <v>141364</v>
      </c>
      <c r="J26" s="35" t="s">
        <v>35</v>
      </c>
      <c r="K26" s="35" t="s">
        <v>35</v>
      </c>
      <c r="L26" s="35">
        <v>141364</v>
      </c>
      <c r="M26" s="36">
        <v>-33636</v>
      </c>
      <c r="N26" s="50" t="s">
        <v>139</v>
      </c>
      <c r="O26" s="51" t="s">
        <v>8</v>
      </c>
    </row>
    <row r="27" spans="1:15" ht="22.5">
      <c r="A27" s="49" t="s">
        <v>8</v>
      </c>
      <c r="B27" s="49" t="s">
        <v>8</v>
      </c>
      <c r="C27" s="49" t="s">
        <v>8</v>
      </c>
      <c r="D27" s="49" t="s">
        <v>8</v>
      </c>
      <c r="E27" s="34" t="s">
        <v>121</v>
      </c>
      <c r="F27" s="35">
        <v>915000</v>
      </c>
      <c r="G27" s="35" t="s">
        <v>35</v>
      </c>
      <c r="H27" s="36">
        <v>915000</v>
      </c>
      <c r="I27" s="36">
        <v>904059</v>
      </c>
      <c r="J27" s="35" t="s">
        <v>35</v>
      </c>
      <c r="K27" s="35" t="s">
        <v>35</v>
      </c>
      <c r="L27" s="35">
        <v>904059</v>
      </c>
      <c r="M27" s="36">
        <v>-10941</v>
      </c>
      <c r="N27" s="50" t="s">
        <v>140</v>
      </c>
      <c r="O27" s="51" t="s">
        <v>8</v>
      </c>
    </row>
    <row r="28" spans="1:15" ht="33.75">
      <c r="A28" s="49" t="s">
        <v>8</v>
      </c>
      <c r="B28" s="49" t="s">
        <v>8</v>
      </c>
      <c r="C28" s="49" t="s">
        <v>73</v>
      </c>
      <c r="D28" s="49" t="s">
        <v>8</v>
      </c>
      <c r="E28" s="34" t="s">
        <v>141</v>
      </c>
      <c r="F28" s="35">
        <v>9268000</v>
      </c>
      <c r="G28" s="35" t="s">
        <v>35</v>
      </c>
      <c r="H28" s="36">
        <v>9268000</v>
      </c>
      <c r="I28" s="36">
        <v>8963734</v>
      </c>
      <c r="J28" s="35" t="s">
        <v>35</v>
      </c>
      <c r="K28" s="35" t="s">
        <v>35</v>
      </c>
      <c r="L28" s="35">
        <v>8963734</v>
      </c>
      <c r="M28" s="36">
        <v>-304266</v>
      </c>
      <c r="N28" s="50" t="s">
        <v>142</v>
      </c>
      <c r="O28" s="51" t="s">
        <v>8</v>
      </c>
    </row>
    <row r="29" spans="1:15" ht="45">
      <c r="A29" s="49" t="s">
        <v>8</v>
      </c>
      <c r="B29" s="49" t="s">
        <v>8</v>
      </c>
      <c r="C29" s="49" t="s">
        <v>8</v>
      </c>
      <c r="D29" s="49" t="s">
        <v>39</v>
      </c>
      <c r="E29" s="34" t="s">
        <v>143</v>
      </c>
      <c r="F29" s="35">
        <v>9268000</v>
      </c>
      <c r="G29" s="35" t="s">
        <v>35</v>
      </c>
      <c r="H29" s="36">
        <v>9268000</v>
      </c>
      <c r="I29" s="36">
        <v>8963734</v>
      </c>
      <c r="J29" s="35" t="s">
        <v>35</v>
      </c>
      <c r="K29" s="35" t="s">
        <v>35</v>
      </c>
      <c r="L29" s="35">
        <v>8963734</v>
      </c>
      <c r="M29" s="36">
        <v>-304266</v>
      </c>
      <c r="N29" s="50" t="s">
        <v>142</v>
      </c>
      <c r="O29" s="51" t="s">
        <v>8</v>
      </c>
    </row>
    <row r="30" spans="1:15" ht="22.5">
      <c r="A30" s="49" t="s">
        <v>8</v>
      </c>
      <c r="B30" s="49" t="s">
        <v>8</v>
      </c>
      <c r="C30" s="49" t="s">
        <v>8</v>
      </c>
      <c r="D30" s="49" t="s">
        <v>8</v>
      </c>
      <c r="E30" s="34" t="s">
        <v>119</v>
      </c>
      <c r="F30" s="35">
        <v>250000</v>
      </c>
      <c r="G30" s="35" t="s">
        <v>35</v>
      </c>
      <c r="H30" s="36">
        <v>250000</v>
      </c>
      <c r="I30" s="36">
        <v>249439</v>
      </c>
      <c r="J30" s="35" t="s">
        <v>35</v>
      </c>
      <c r="K30" s="35" t="s">
        <v>35</v>
      </c>
      <c r="L30" s="35">
        <v>249439</v>
      </c>
      <c r="M30" s="36">
        <v>-561</v>
      </c>
      <c r="N30" s="50" t="s">
        <v>144</v>
      </c>
      <c r="O30" s="51" t="s">
        <v>8</v>
      </c>
    </row>
    <row r="31" spans="1:15" ht="22.5">
      <c r="A31" s="49" t="s">
        <v>8</v>
      </c>
      <c r="B31" s="49" t="s">
        <v>8</v>
      </c>
      <c r="C31" s="49" t="s">
        <v>8</v>
      </c>
      <c r="D31" s="49" t="s">
        <v>8</v>
      </c>
      <c r="E31" s="34" t="s">
        <v>121</v>
      </c>
      <c r="F31" s="35">
        <v>3800000</v>
      </c>
      <c r="G31" s="35">
        <v>-21000</v>
      </c>
      <c r="H31" s="36">
        <v>3779000</v>
      </c>
      <c r="I31" s="36">
        <v>3630144</v>
      </c>
      <c r="J31" s="35" t="s">
        <v>35</v>
      </c>
      <c r="K31" s="35" t="s">
        <v>35</v>
      </c>
      <c r="L31" s="35">
        <v>3630144</v>
      </c>
      <c r="M31" s="36">
        <v>-148856</v>
      </c>
      <c r="N31" s="50" t="s">
        <v>145</v>
      </c>
      <c r="O31" s="51" t="s">
        <v>146</v>
      </c>
    </row>
    <row r="32" spans="1:15" ht="22.5">
      <c r="A32" s="49" t="s">
        <v>8</v>
      </c>
      <c r="B32" s="49" t="s">
        <v>8</v>
      </c>
      <c r="C32" s="49" t="s">
        <v>8</v>
      </c>
      <c r="D32" s="49" t="s">
        <v>8</v>
      </c>
      <c r="E32" s="34" t="s">
        <v>115</v>
      </c>
      <c r="F32" s="35">
        <v>5218000</v>
      </c>
      <c r="G32" s="35">
        <v>21000</v>
      </c>
      <c r="H32" s="36">
        <v>5239000</v>
      </c>
      <c r="I32" s="36">
        <v>5084151</v>
      </c>
      <c r="J32" s="35" t="s">
        <v>35</v>
      </c>
      <c r="K32" s="35" t="s">
        <v>35</v>
      </c>
      <c r="L32" s="35">
        <v>5084151</v>
      </c>
      <c r="M32" s="36">
        <v>-154849</v>
      </c>
      <c r="N32" s="50" t="s">
        <v>147</v>
      </c>
      <c r="O32" s="51" t="s">
        <v>148</v>
      </c>
    </row>
    <row r="33" spans="1:15" ht="33.75">
      <c r="A33" s="49" t="s">
        <v>8</v>
      </c>
      <c r="B33" s="49" t="s">
        <v>8</v>
      </c>
      <c r="C33" s="49" t="s">
        <v>85</v>
      </c>
      <c r="D33" s="49" t="s">
        <v>8</v>
      </c>
      <c r="E33" s="34" t="s">
        <v>149</v>
      </c>
      <c r="F33" s="35">
        <v>11828607000</v>
      </c>
      <c r="G33" s="35">
        <v>24547150</v>
      </c>
      <c r="H33" s="36">
        <v>11853154150</v>
      </c>
      <c r="I33" s="36">
        <v>11393045874</v>
      </c>
      <c r="J33" s="35">
        <v>8836000</v>
      </c>
      <c r="K33" s="35">
        <v>1013616</v>
      </c>
      <c r="L33" s="35">
        <v>11402895490</v>
      </c>
      <c r="M33" s="36">
        <v>-450258660</v>
      </c>
      <c r="N33" s="50" t="s">
        <v>150</v>
      </c>
      <c r="O33" s="51" t="s">
        <v>8</v>
      </c>
    </row>
    <row r="34" spans="1:15" ht="33.75">
      <c r="A34" s="52" t="s">
        <v>8</v>
      </c>
      <c r="B34" s="52" t="s">
        <v>8</v>
      </c>
      <c r="C34" s="52" t="s">
        <v>8</v>
      </c>
      <c r="D34" s="52" t="s">
        <v>39</v>
      </c>
      <c r="E34" s="40" t="s">
        <v>151</v>
      </c>
      <c r="F34" s="41">
        <v>9949927000</v>
      </c>
      <c r="G34" s="41">
        <v>3002035</v>
      </c>
      <c r="H34" s="42">
        <v>9952929035</v>
      </c>
      <c r="I34" s="42">
        <v>9588864717</v>
      </c>
      <c r="J34" s="41">
        <v>8836000</v>
      </c>
      <c r="K34" s="41">
        <v>915616</v>
      </c>
      <c r="L34" s="41">
        <v>9598616333</v>
      </c>
      <c r="M34" s="42">
        <v>-354312702</v>
      </c>
      <c r="N34" s="53" t="s">
        <v>152</v>
      </c>
      <c r="O34" s="54" t="s">
        <v>8</v>
      </c>
    </row>
    <row r="35" spans="1:15" ht="22.5">
      <c r="A35" s="49" t="s">
        <v>8</v>
      </c>
      <c r="B35" s="49" t="s">
        <v>8</v>
      </c>
      <c r="C35" s="49" t="s">
        <v>8</v>
      </c>
      <c r="D35" s="49" t="s">
        <v>8</v>
      </c>
      <c r="E35" s="34" t="s">
        <v>119</v>
      </c>
      <c r="F35" s="35">
        <v>11004000</v>
      </c>
      <c r="G35" s="35" t="s">
        <v>35</v>
      </c>
      <c r="H35" s="36">
        <v>11004000</v>
      </c>
      <c r="I35" s="36">
        <v>9997868</v>
      </c>
      <c r="J35" s="35" t="s">
        <v>35</v>
      </c>
      <c r="K35" s="35" t="s">
        <v>35</v>
      </c>
      <c r="L35" s="35">
        <v>9997868</v>
      </c>
      <c r="M35" s="36">
        <v>-1006132</v>
      </c>
      <c r="N35" s="50" t="s">
        <v>153</v>
      </c>
      <c r="O35" s="51" t="s">
        <v>8</v>
      </c>
    </row>
    <row r="36" spans="1:15" ht="33.75">
      <c r="A36" s="49" t="s">
        <v>8</v>
      </c>
      <c r="B36" s="49" t="s">
        <v>8</v>
      </c>
      <c r="C36" s="49" t="s">
        <v>8</v>
      </c>
      <c r="D36" s="49" t="s">
        <v>8</v>
      </c>
      <c r="E36" s="34" t="s">
        <v>121</v>
      </c>
      <c r="F36" s="35">
        <v>59402000</v>
      </c>
      <c r="G36" s="35">
        <v>11095812</v>
      </c>
      <c r="H36" s="36">
        <v>70497812</v>
      </c>
      <c r="I36" s="36">
        <v>57219611</v>
      </c>
      <c r="J36" s="35" t="s">
        <v>35</v>
      </c>
      <c r="K36" s="35">
        <v>480616</v>
      </c>
      <c r="L36" s="35">
        <v>57700227</v>
      </c>
      <c r="M36" s="36">
        <v>-12797585</v>
      </c>
      <c r="N36" s="50" t="s">
        <v>154</v>
      </c>
      <c r="O36" s="51" t="s">
        <v>155</v>
      </c>
    </row>
    <row r="37" spans="1:15" ht="33.75">
      <c r="A37" s="49" t="s">
        <v>8</v>
      </c>
      <c r="B37" s="49" t="s">
        <v>8</v>
      </c>
      <c r="C37" s="49" t="s">
        <v>8</v>
      </c>
      <c r="D37" s="49" t="s">
        <v>8</v>
      </c>
      <c r="E37" s="34" t="s">
        <v>132</v>
      </c>
      <c r="F37" s="35">
        <v>47429000</v>
      </c>
      <c r="G37" s="35">
        <v>1032736</v>
      </c>
      <c r="H37" s="36">
        <v>48461736</v>
      </c>
      <c r="I37" s="36">
        <v>38934951</v>
      </c>
      <c r="J37" s="35">
        <v>8836000</v>
      </c>
      <c r="K37" s="35">
        <v>435000</v>
      </c>
      <c r="L37" s="35">
        <v>48205951</v>
      </c>
      <c r="M37" s="36">
        <v>-255785</v>
      </c>
      <c r="N37" s="50" t="s">
        <v>156</v>
      </c>
      <c r="O37" s="51" t="s">
        <v>157</v>
      </c>
    </row>
    <row r="38" spans="1:15" ht="45">
      <c r="A38" s="49" t="s">
        <v>8</v>
      </c>
      <c r="B38" s="49" t="s">
        <v>8</v>
      </c>
      <c r="C38" s="49" t="s">
        <v>8</v>
      </c>
      <c r="D38" s="49" t="s">
        <v>8</v>
      </c>
      <c r="E38" s="34" t="s">
        <v>115</v>
      </c>
      <c r="F38" s="35">
        <v>9774408000</v>
      </c>
      <c r="G38" s="35">
        <v>-14931186</v>
      </c>
      <c r="H38" s="36">
        <v>9759476814</v>
      </c>
      <c r="I38" s="36">
        <v>9451140004</v>
      </c>
      <c r="J38" s="35" t="s">
        <v>35</v>
      </c>
      <c r="K38" s="35" t="s">
        <v>35</v>
      </c>
      <c r="L38" s="35">
        <v>9451140004</v>
      </c>
      <c r="M38" s="36">
        <v>-308336810</v>
      </c>
      <c r="N38" s="50" t="s">
        <v>158</v>
      </c>
      <c r="O38" s="51" t="s">
        <v>159</v>
      </c>
    </row>
    <row r="39" spans="1:15" ht="45">
      <c r="A39" s="49" t="s">
        <v>8</v>
      </c>
      <c r="B39" s="49" t="s">
        <v>8</v>
      </c>
      <c r="C39" s="49" t="s">
        <v>8</v>
      </c>
      <c r="D39" s="49" t="s">
        <v>8</v>
      </c>
      <c r="E39" s="34" t="s">
        <v>160</v>
      </c>
      <c r="F39" s="35">
        <v>57684000</v>
      </c>
      <c r="G39" s="35">
        <v>5804673</v>
      </c>
      <c r="H39" s="36">
        <v>63488673</v>
      </c>
      <c r="I39" s="36">
        <v>31572283</v>
      </c>
      <c r="J39" s="35" t="s">
        <v>35</v>
      </c>
      <c r="K39" s="35" t="s">
        <v>35</v>
      </c>
      <c r="L39" s="35">
        <v>31572283</v>
      </c>
      <c r="M39" s="36">
        <v>-31916390</v>
      </c>
      <c r="N39" s="50" t="s">
        <v>161</v>
      </c>
      <c r="O39" s="51" t="s">
        <v>162</v>
      </c>
    </row>
    <row r="40" spans="1:15" ht="33.75">
      <c r="A40" s="49" t="s">
        <v>8</v>
      </c>
      <c r="B40" s="49" t="s">
        <v>8</v>
      </c>
      <c r="C40" s="49" t="s">
        <v>8</v>
      </c>
      <c r="D40" s="49" t="s">
        <v>46</v>
      </c>
      <c r="E40" s="34" t="s">
        <v>163</v>
      </c>
      <c r="F40" s="35">
        <v>1871181000</v>
      </c>
      <c r="G40" s="35">
        <v>21545115</v>
      </c>
      <c r="H40" s="36">
        <v>1892726115</v>
      </c>
      <c r="I40" s="36">
        <v>1797332261</v>
      </c>
      <c r="J40" s="35" t="s">
        <v>35</v>
      </c>
      <c r="K40" s="35">
        <v>98000</v>
      </c>
      <c r="L40" s="35">
        <v>1797430261</v>
      </c>
      <c r="M40" s="36">
        <v>-95295854</v>
      </c>
      <c r="N40" s="50" t="s">
        <v>164</v>
      </c>
      <c r="O40" s="51" t="s">
        <v>8</v>
      </c>
    </row>
    <row r="41" spans="1:15" ht="22.5">
      <c r="A41" s="49" t="s">
        <v>8</v>
      </c>
      <c r="B41" s="49" t="s">
        <v>8</v>
      </c>
      <c r="C41" s="49" t="s">
        <v>8</v>
      </c>
      <c r="D41" s="49" t="s">
        <v>8</v>
      </c>
      <c r="E41" s="34" t="s">
        <v>119</v>
      </c>
      <c r="F41" s="35">
        <v>110148000</v>
      </c>
      <c r="G41" s="35" t="s">
        <v>35</v>
      </c>
      <c r="H41" s="36">
        <v>110148000</v>
      </c>
      <c r="I41" s="36">
        <v>73657169</v>
      </c>
      <c r="J41" s="35" t="s">
        <v>35</v>
      </c>
      <c r="K41" s="35" t="s">
        <v>35</v>
      </c>
      <c r="L41" s="35">
        <v>73657169</v>
      </c>
      <c r="M41" s="36">
        <v>-36490831</v>
      </c>
      <c r="N41" s="50" t="s">
        <v>165</v>
      </c>
      <c r="O41" s="51" t="s">
        <v>8</v>
      </c>
    </row>
    <row r="42" spans="1:15" ht="45">
      <c r="A42" s="49" t="s">
        <v>8</v>
      </c>
      <c r="B42" s="49" t="s">
        <v>8</v>
      </c>
      <c r="C42" s="49" t="s">
        <v>8</v>
      </c>
      <c r="D42" s="49" t="s">
        <v>8</v>
      </c>
      <c r="E42" s="34" t="s">
        <v>121</v>
      </c>
      <c r="F42" s="35">
        <v>120543000</v>
      </c>
      <c r="G42" s="35">
        <v>9865887</v>
      </c>
      <c r="H42" s="36">
        <v>130408887</v>
      </c>
      <c r="I42" s="36">
        <v>109037035</v>
      </c>
      <c r="J42" s="35" t="s">
        <v>35</v>
      </c>
      <c r="K42" s="35">
        <v>98000</v>
      </c>
      <c r="L42" s="35">
        <v>109135035</v>
      </c>
      <c r="M42" s="36">
        <v>-21273852</v>
      </c>
      <c r="N42" s="50" t="s">
        <v>166</v>
      </c>
      <c r="O42" s="51" t="s">
        <v>167</v>
      </c>
    </row>
    <row r="43" spans="1:15" ht="33.75">
      <c r="A43" s="49" t="s">
        <v>8</v>
      </c>
      <c r="B43" s="49" t="s">
        <v>8</v>
      </c>
      <c r="C43" s="49" t="s">
        <v>8</v>
      </c>
      <c r="D43" s="49" t="s">
        <v>8</v>
      </c>
      <c r="E43" s="34" t="s">
        <v>132</v>
      </c>
      <c r="F43" s="35">
        <v>15599000</v>
      </c>
      <c r="G43" s="35">
        <v>296094</v>
      </c>
      <c r="H43" s="36">
        <v>15895094</v>
      </c>
      <c r="I43" s="36">
        <v>15665500</v>
      </c>
      <c r="J43" s="35" t="s">
        <v>35</v>
      </c>
      <c r="K43" s="35" t="s">
        <v>35</v>
      </c>
      <c r="L43" s="35">
        <v>15665500</v>
      </c>
      <c r="M43" s="36">
        <v>-229594</v>
      </c>
      <c r="N43" s="50" t="s">
        <v>168</v>
      </c>
      <c r="O43" s="51" t="s">
        <v>169</v>
      </c>
    </row>
    <row r="44" spans="1:15" ht="56.25">
      <c r="A44" s="49" t="s">
        <v>8</v>
      </c>
      <c r="B44" s="49" t="s">
        <v>8</v>
      </c>
      <c r="C44" s="49" t="s">
        <v>8</v>
      </c>
      <c r="D44" s="49" t="s">
        <v>8</v>
      </c>
      <c r="E44" s="34" t="s">
        <v>115</v>
      </c>
      <c r="F44" s="35">
        <v>1624891000</v>
      </c>
      <c r="G44" s="35">
        <v>11083390</v>
      </c>
      <c r="H44" s="36">
        <v>1635974390</v>
      </c>
      <c r="I44" s="36">
        <v>1598672813</v>
      </c>
      <c r="J44" s="35" t="s">
        <v>35</v>
      </c>
      <c r="K44" s="35" t="s">
        <v>35</v>
      </c>
      <c r="L44" s="35">
        <v>1598672813</v>
      </c>
      <c r="M44" s="36">
        <v>-37301577</v>
      </c>
      <c r="N44" s="50" t="s">
        <v>170</v>
      </c>
      <c r="O44" s="51" t="s">
        <v>171</v>
      </c>
    </row>
    <row r="45" spans="1:15" ht="22.5">
      <c r="A45" s="52" t="s">
        <v>8</v>
      </c>
      <c r="B45" s="52" t="s">
        <v>8</v>
      </c>
      <c r="C45" s="52" t="s">
        <v>8</v>
      </c>
      <c r="D45" s="52" t="s">
        <v>8</v>
      </c>
      <c r="E45" s="40" t="s">
        <v>160</v>
      </c>
      <c r="F45" s="41" t="s">
        <v>35</v>
      </c>
      <c r="G45" s="41">
        <v>299744</v>
      </c>
      <c r="H45" s="42">
        <v>299744</v>
      </c>
      <c r="I45" s="42">
        <v>299744</v>
      </c>
      <c r="J45" s="41" t="s">
        <v>35</v>
      </c>
      <c r="K45" s="41" t="s">
        <v>35</v>
      </c>
      <c r="L45" s="41">
        <v>299744</v>
      </c>
      <c r="M45" s="42" t="s">
        <v>35</v>
      </c>
      <c r="N45" s="53" t="s">
        <v>113</v>
      </c>
      <c r="O45" s="54" t="s">
        <v>172</v>
      </c>
    </row>
    <row r="46" spans="1:15" ht="33.75">
      <c r="A46" s="49" t="s">
        <v>8</v>
      </c>
      <c r="B46" s="49" t="s">
        <v>8</v>
      </c>
      <c r="C46" s="49" t="s">
        <v>8</v>
      </c>
      <c r="D46" s="49" t="s">
        <v>55</v>
      </c>
      <c r="E46" s="34" t="s">
        <v>173</v>
      </c>
      <c r="F46" s="35">
        <v>7499000</v>
      </c>
      <c r="G46" s="35" t="s">
        <v>35</v>
      </c>
      <c r="H46" s="36">
        <v>7499000</v>
      </c>
      <c r="I46" s="36">
        <v>6848896</v>
      </c>
      <c r="J46" s="35" t="s">
        <v>35</v>
      </c>
      <c r="K46" s="35" t="s">
        <v>35</v>
      </c>
      <c r="L46" s="35">
        <v>6848896</v>
      </c>
      <c r="M46" s="36">
        <v>-650104</v>
      </c>
      <c r="N46" s="50" t="s">
        <v>174</v>
      </c>
      <c r="O46" s="51" t="s">
        <v>8</v>
      </c>
    </row>
    <row r="47" spans="1:15" ht="22.5">
      <c r="A47" s="49" t="s">
        <v>8</v>
      </c>
      <c r="B47" s="49" t="s">
        <v>8</v>
      </c>
      <c r="C47" s="49" t="s">
        <v>8</v>
      </c>
      <c r="D47" s="49" t="s">
        <v>8</v>
      </c>
      <c r="E47" s="34" t="s">
        <v>119</v>
      </c>
      <c r="F47" s="35">
        <v>66000</v>
      </c>
      <c r="G47" s="35" t="s">
        <v>35</v>
      </c>
      <c r="H47" s="36">
        <v>66000</v>
      </c>
      <c r="I47" s="36">
        <v>33510</v>
      </c>
      <c r="J47" s="35" t="s">
        <v>35</v>
      </c>
      <c r="K47" s="35" t="s">
        <v>35</v>
      </c>
      <c r="L47" s="35">
        <v>33510</v>
      </c>
      <c r="M47" s="36">
        <v>-32490</v>
      </c>
      <c r="N47" s="50" t="s">
        <v>175</v>
      </c>
      <c r="O47" s="51" t="s">
        <v>8</v>
      </c>
    </row>
    <row r="48" spans="1:15" ht="22.5">
      <c r="A48" s="49" t="s">
        <v>8</v>
      </c>
      <c r="B48" s="49" t="s">
        <v>8</v>
      </c>
      <c r="C48" s="49" t="s">
        <v>8</v>
      </c>
      <c r="D48" s="49" t="s">
        <v>8</v>
      </c>
      <c r="E48" s="34" t="s">
        <v>121</v>
      </c>
      <c r="F48" s="35">
        <v>6068000</v>
      </c>
      <c r="G48" s="35">
        <v>-8000</v>
      </c>
      <c r="H48" s="36">
        <v>6060000</v>
      </c>
      <c r="I48" s="36">
        <v>5508105</v>
      </c>
      <c r="J48" s="35" t="s">
        <v>35</v>
      </c>
      <c r="K48" s="35" t="s">
        <v>35</v>
      </c>
      <c r="L48" s="35">
        <v>5508105</v>
      </c>
      <c r="M48" s="36">
        <v>-551895</v>
      </c>
      <c r="N48" s="50" t="s">
        <v>176</v>
      </c>
      <c r="O48" s="51" t="s">
        <v>177</v>
      </c>
    </row>
    <row r="49" spans="1:15" ht="22.5">
      <c r="A49" s="49" t="s">
        <v>8</v>
      </c>
      <c r="B49" s="49" t="s">
        <v>8</v>
      </c>
      <c r="C49" s="49" t="s">
        <v>8</v>
      </c>
      <c r="D49" s="49" t="s">
        <v>8</v>
      </c>
      <c r="E49" s="34" t="s">
        <v>132</v>
      </c>
      <c r="F49" s="35">
        <v>226000</v>
      </c>
      <c r="G49" s="35">
        <v>8000</v>
      </c>
      <c r="H49" s="36">
        <v>234000</v>
      </c>
      <c r="I49" s="36">
        <v>222680</v>
      </c>
      <c r="J49" s="35" t="s">
        <v>35</v>
      </c>
      <c r="K49" s="35" t="s">
        <v>35</v>
      </c>
      <c r="L49" s="35">
        <v>222680</v>
      </c>
      <c r="M49" s="36">
        <v>-11320</v>
      </c>
      <c r="N49" s="50" t="s">
        <v>178</v>
      </c>
      <c r="O49" s="51" t="s">
        <v>179</v>
      </c>
    </row>
    <row r="50" spans="1:15" ht="22.5">
      <c r="A50" s="49" t="s">
        <v>8</v>
      </c>
      <c r="B50" s="49" t="s">
        <v>8</v>
      </c>
      <c r="C50" s="49" t="s">
        <v>8</v>
      </c>
      <c r="D50" s="49" t="s">
        <v>8</v>
      </c>
      <c r="E50" s="34" t="s">
        <v>115</v>
      </c>
      <c r="F50" s="35">
        <v>1139000</v>
      </c>
      <c r="G50" s="35" t="s">
        <v>35</v>
      </c>
      <c r="H50" s="36">
        <v>1139000</v>
      </c>
      <c r="I50" s="36">
        <v>1084601</v>
      </c>
      <c r="J50" s="35" t="s">
        <v>35</v>
      </c>
      <c r="K50" s="35" t="s">
        <v>35</v>
      </c>
      <c r="L50" s="35">
        <v>1084601</v>
      </c>
      <c r="M50" s="36">
        <v>-54399</v>
      </c>
      <c r="N50" s="50" t="s">
        <v>180</v>
      </c>
      <c r="O50" s="51" t="s">
        <v>8</v>
      </c>
    </row>
    <row r="51" spans="1:15" ht="33.75">
      <c r="A51" s="49" t="s">
        <v>8</v>
      </c>
      <c r="B51" s="49" t="s">
        <v>8</v>
      </c>
      <c r="C51" s="49" t="s">
        <v>91</v>
      </c>
      <c r="D51" s="49" t="s">
        <v>8</v>
      </c>
      <c r="E51" s="34" t="s">
        <v>181</v>
      </c>
      <c r="F51" s="35">
        <v>4408000</v>
      </c>
      <c r="G51" s="35">
        <v>-4405403</v>
      </c>
      <c r="H51" s="36">
        <v>2597</v>
      </c>
      <c r="I51" s="36" t="s">
        <v>35</v>
      </c>
      <c r="J51" s="35" t="s">
        <v>35</v>
      </c>
      <c r="K51" s="35" t="s">
        <v>35</v>
      </c>
      <c r="L51" s="35" t="s">
        <v>35</v>
      </c>
      <c r="M51" s="36">
        <v>-2597</v>
      </c>
      <c r="N51" s="50" t="s">
        <v>35</v>
      </c>
      <c r="O51" s="51" t="s">
        <v>8</v>
      </c>
    </row>
    <row r="52" spans="1:15" ht="33.75">
      <c r="A52" s="49" t="s">
        <v>8</v>
      </c>
      <c r="B52" s="49" t="s">
        <v>8</v>
      </c>
      <c r="C52" s="49" t="s">
        <v>8</v>
      </c>
      <c r="D52" s="49" t="s">
        <v>39</v>
      </c>
      <c r="E52" s="34" t="s">
        <v>182</v>
      </c>
      <c r="F52" s="35">
        <v>4408000</v>
      </c>
      <c r="G52" s="35">
        <v>-4405403</v>
      </c>
      <c r="H52" s="36">
        <v>2597</v>
      </c>
      <c r="I52" s="36" t="s">
        <v>35</v>
      </c>
      <c r="J52" s="35" t="s">
        <v>35</v>
      </c>
      <c r="K52" s="35" t="s">
        <v>35</v>
      </c>
      <c r="L52" s="35" t="s">
        <v>35</v>
      </c>
      <c r="M52" s="36">
        <v>-2597</v>
      </c>
      <c r="N52" s="50" t="s">
        <v>35</v>
      </c>
      <c r="O52" s="51" t="s">
        <v>8</v>
      </c>
    </row>
    <row r="53" spans="1:15" ht="33.75">
      <c r="A53" s="49" t="s">
        <v>8</v>
      </c>
      <c r="B53" s="49" t="s">
        <v>8</v>
      </c>
      <c r="C53" s="49" t="s">
        <v>8</v>
      </c>
      <c r="D53" s="49" t="s">
        <v>8</v>
      </c>
      <c r="E53" s="34" t="s">
        <v>183</v>
      </c>
      <c r="F53" s="35">
        <v>4408000</v>
      </c>
      <c r="G53" s="35">
        <v>-4405403</v>
      </c>
      <c r="H53" s="36">
        <v>2597</v>
      </c>
      <c r="I53" s="36" t="s">
        <v>35</v>
      </c>
      <c r="J53" s="35" t="s">
        <v>35</v>
      </c>
      <c r="K53" s="35" t="s">
        <v>35</v>
      </c>
      <c r="L53" s="35" t="s">
        <v>35</v>
      </c>
      <c r="M53" s="36">
        <v>-2597</v>
      </c>
      <c r="N53" s="50" t="s">
        <v>35</v>
      </c>
      <c r="O53" s="51" t="s">
        <v>184</v>
      </c>
    </row>
    <row r="54" spans="1:15" ht="33.75">
      <c r="A54" s="49" t="s">
        <v>8</v>
      </c>
      <c r="B54" s="49" t="s">
        <v>8</v>
      </c>
      <c r="C54" s="49" t="s">
        <v>185</v>
      </c>
      <c r="D54" s="49" t="s">
        <v>8</v>
      </c>
      <c r="E54" s="34" t="s">
        <v>186</v>
      </c>
      <c r="F54" s="35">
        <v>11003000</v>
      </c>
      <c r="G54" s="35" t="s">
        <v>35</v>
      </c>
      <c r="H54" s="36">
        <v>11003000</v>
      </c>
      <c r="I54" s="36">
        <v>8139021</v>
      </c>
      <c r="J54" s="35" t="s">
        <v>35</v>
      </c>
      <c r="K54" s="35" t="s">
        <v>35</v>
      </c>
      <c r="L54" s="35">
        <v>8139021</v>
      </c>
      <c r="M54" s="36">
        <v>-2863979</v>
      </c>
      <c r="N54" s="50" t="s">
        <v>187</v>
      </c>
      <c r="O54" s="51" t="s">
        <v>8</v>
      </c>
    </row>
    <row r="55" spans="1:15" ht="33.75">
      <c r="A55" s="49" t="s">
        <v>8</v>
      </c>
      <c r="B55" s="49" t="s">
        <v>8</v>
      </c>
      <c r="C55" s="49" t="s">
        <v>8</v>
      </c>
      <c r="D55" s="49" t="s">
        <v>39</v>
      </c>
      <c r="E55" s="34" t="s">
        <v>188</v>
      </c>
      <c r="F55" s="35">
        <v>11003000</v>
      </c>
      <c r="G55" s="35" t="s">
        <v>35</v>
      </c>
      <c r="H55" s="36">
        <v>11003000</v>
      </c>
      <c r="I55" s="36">
        <v>8139021</v>
      </c>
      <c r="J55" s="35" t="s">
        <v>35</v>
      </c>
      <c r="K55" s="35" t="s">
        <v>35</v>
      </c>
      <c r="L55" s="35">
        <v>8139021</v>
      </c>
      <c r="M55" s="36">
        <v>-2863979</v>
      </c>
      <c r="N55" s="50" t="s">
        <v>187</v>
      </c>
      <c r="O55" s="51" t="s">
        <v>8</v>
      </c>
    </row>
    <row r="56" spans="1:15" ht="22.5">
      <c r="A56" s="49" t="s">
        <v>8</v>
      </c>
      <c r="B56" s="49" t="s">
        <v>8</v>
      </c>
      <c r="C56" s="49" t="s">
        <v>8</v>
      </c>
      <c r="D56" s="49" t="s">
        <v>8</v>
      </c>
      <c r="E56" s="34" t="s">
        <v>121</v>
      </c>
      <c r="F56" s="35">
        <v>23000</v>
      </c>
      <c r="G56" s="35" t="s">
        <v>35</v>
      </c>
      <c r="H56" s="36">
        <v>23000</v>
      </c>
      <c r="I56" s="36">
        <v>22308</v>
      </c>
      <c r="J56" s="35" t="s">
        <v>35</v>
      </c>
      <c r="K56" s="35" t="s">
        <v>35</v>
      </c>
      <c r="L56" s="35">
        <v>22308</v>
      </c>
      <c r="M56" s="36">
        <v>-692</v>
      </c>
      <c r="N56" s="50" t="s">
        <v>189</v>
      </c>
      <c r="O56" s="51" t="s">
        <v>8</v>
      </c>
    </row>
    <row r="57" spans="1:15" ht="22.5">
      <c r="A57" s="49" t="s">
        <v>8</v>
      </c>
      <c r="B57" s="49" t="s">
        <v>8</v>
      </c>
      <c r="C57" s="49" t="s">
        <v>8</v>
      </c>
      <c r="D57" s="49" t="s">
        <v>8</v>
      </c>
      <c r="E57" s="34" t="s">
        <v>115</v>
      </c>
      <c r="F57" s="35">
        <v>10980000</v>
      </c>
      <c r="G57" s="35" t="s">
        <v>35</v>
      </c>
      <c r="H57" s="36">
        <v>10980000</v>
      </c>
      <c r="I57" s="36">
        <v>8116713</v>
      </c>
      <c r="J57" s="35" t="s">
        <v>35</v>
      </c>
      <c r="K57" s="35" t="s">
        <v>35</v>
      </c>
      <c r="L57" s="35">
        <v>8116713</v>
      </c>
      <c r="M57" s="36">
        <v>-2863287</v>
      </c>
      <c r="N57" s="50" t="s">
        <v>190</v>
      </c>
      <c r="O57" s="51" t="s">
        <v>8</v>
      </c>
    </row>
    <row r="58" spans="1:15" ht="33.75">
      <c r="A58" s="49" t="s">
        <v>46</v>
      </c>
      <c r="B58" s="49" t="s">
        <v>8</v>
      </c>
      <c r="C58" s="49" t="s">
        <v>8</v>
      </c>
      <c r="D58" s="49" t="s">
        <v>8</v>
      </c>
      <c r="E58" s="34" t="s">
        <v>191</v>
      </c>
      <c r="F58" s="35">
        <v>34494585</v>
      </c>
      <c r="G58" s="35" t="s">
        <v>35</v>
      </c>
      <c r="H58" s="36">
        <v>34494585</v>
      </c>
      <c r="I58" s="36">
        <v>34359585</v>
      </c>
      <c r="J58" s="35" t="s">
        <v>35</v>
      </c>
      <c r="K58" s="35" t="s">
        <v>35</v>
      </c>
      <c r="L58" s="35">
        <v>34359585</v>
      </c>
      <c r="M58" s="36">
        <v>-135000</v>
      </c>
      <c r="N58" s="50" t="s">
        <v>192</v>
      </c>
      <c r="O58" s="51" t="s">
        <v>8</v>
      </c>
    </row>
    <row r="59" spans="1:15" ht="33.75">
      <c r="A59" s="49" t="s">
        <v>8</v>
      </c>
      <c r="B59" s="49" t="s">
        <v>39</v>
      </c>
      <c r="C59" s="49" t="s">
        <v>8</v>
      </c>
      <c r="D59" s="49" t="s">
        <v>8</v>
      </c>
      <c r="E59" s="34" t="s">
        <v>193</v>
      </c>
      <c r="F59" s="35">
        <v>26939525</v>
      </c>
      <c r="G59" s="35" t="s">
        <v>35</v>
      </c>
      <c r="H59" s="36">
        <v>26939525</v>
      </c>
      <c r="I59" s="36">
        <v>26939525</v>
      </c>
      <c r="J59" s="35" t="s">
        <v>35</v>
      </c>
      <c r="K59" s="35" t="s">
        <v>35</v>
      </c>
      <c r="L59" s="35">
        <v>26939525</v>
      </c>
      <c r="M59" s="36" t="s">
        <v>35</v>
      </c>
      <c r="N59" s="50" t="s">
        <v>113</v>
      </c>
      <c r="O59" s="51" t="s">
        <v>8</v>
      </c>
    </row>
    <row r="60" spans="1:15" ht="33.75">
      <c r="A60" s="52" t="s">
        <v>8</v>
      </c>
      <c r="B60" s="52" t="s">
        <v>8</v>
      </c>
      <c r="C60" s="52" t="s">
        <v>39</v>
      </c>
      <c r="D60" s="52" t="s">
        <v>8</v>
      </c>
      <c r="E60" s="40" t="s">
        <v>194</v>
      </c>
      <c r="F60" s="41">
        <v>26939525</v>
      </c>
      <c r="G60" s="41" t="s">
        <v>35</v>
      </c>
      <c r="H60" s="42">
        <v>26939525</v>
      </c>
      <c r="I60" s="42">
        <v>26939525</v>
      </c>
      <c r="J60" s="41" t="s">
        <v>35</v>
      </c>
      <c r="K60" s="41" t="s">
        <v>35</v>
      </c>
      <c r="L60" s="41">
        <v>26939525</v>
      </c>
      <c r="M60" s="42" t="s">
        <v>35</v>
      </c>
      <c r="N60" s="53" t="s">
        <v>113</v>
      </c>
      <c r="O60" s="54" t="s">
        <v>8</v>
      </c>
    </row>
    <row r="61" spans="1:15" ht="33.75">
      <c r="A61" s="49" t="s">
        <v>8</v>
      </c>
      <c r="B61" s="49" t="s">
        <v>8</v>
      </c>
      <c r="C61" s="49" t="s">
        <v>8</v>
      </c>
      <c r="D61" s="49" t="s">
        <v>39</v>
      </c>
      <c r="E61" s="34" t="s">
        <v>195</v>
      </c>
      <c r="F61" s="35">
        <v>26939525</v>
      </c>
      <c r="G61" s="35" t="s">
        <v>35</v>
      </c>
      <c r="H61" s="36">
        <v>26939525</v>
      </c>
      <c r="I61" s="36">
        <v>26939525</v>
      </c>
      <c r="J61" s="35" t="s">
        <v>35</v>
      </c>
      <c r="K61" s="35" t="s">
        <v>35</v>
      </c>
      <c r="L61" s="35">
        <v>26939525</v>
      </c>
      <c r="M61" s="36" t="s">
        <v>35</v>
      </c>
      <c r="N61" s="50" t="s">
        <v>113</v>
      </c>
      <c r="O61" s="51" t="s">
        <v>8</v>
      </c>
    </row>
    <row r="62" spans="1:15" ht="22.5">
      <c r="A62" s="49" t="s">
        <v>8</v>
      </c>
      <c r="B62" s="49" t="s">
        <v>8</v>
      </c>
      <c r="C62" s="49" t="s">
        <v>8</v>
      </c>
      <c r="D62" s="49" t="s">
        <v>8</v>
      </c>
      <c r="E62" s="34" t="s">
        <v>119</v>
      </c>
      <c r="F62" s="35">
        <v>26939525</v>
      </c>
      <c r="G62" s="35" t="s">
        <v>35</v>
      </c>
      <c r="H62" s="36">
        <v>26939525</v>
      </c>
      <c r="I62" s="36">
        <v>26939525</v>
      </c>
      <c r="J62" s="35" t="s">
        <v>35</v>
      </c>
      <c r="K62" s="35" t="s">
        <v>35</v>
      </c>
      <c r="L62" s="35">
        <v>26939525</v>
      </c>
      <c r="M62" s="36" t="s">
        <v>35</v>
      </c>
      <c r="N62" s="50" t="s">
        <v>113</v>
      </c>
      <c r="O62" s="51" t="s">
        <v>8</v>
      </c>
    </row>
    <row r="63" spans="1:15" ht="33.75">
      <c r="A63" s="49" t="s">
        <v>8</v>
      </c>
      <c r="B63" s="49" t="s">
        <v>46</v>
      </c>
      <c r="C63" s="49" t="s">
        <v>8</v>
      </c>
      <c r="D63" s="49" t="s">
        <v>8</v>
      </c>
      <c r="E63" s="34" t="s">
        <v>196</v>
      </c>
      <c r="F63" s="35">
        <v>1255060</v>
      </c>
      <c r="G63" s="35" t="s">
        <v>35</v>
      </c>
      <c r="H63" s="36">
        <v>1255060</v>
      </c>
      <c r="I63" s="36">
        <v>1255060</v>
      </c>
      <c r="J63" s="35" t="s">
        <v>35</v>
      </c>
      <c r="K63" s="35" t="s">
        <v>35</v>
      </c>
      <c r="L63" s="35">
        <v>1255060</v>
      </c>
      <c r="M63" s="36" t="s">
        <v>35</v>
      </c>
      <c r="N63" s="50" t="s">
        <v>113</v>
      </c>
      <c r="O63" s="51" t="s">
        <v>8</v>
      </c>
    </row>
    <row r="64" spans="1:15" ht="33.75">
      <c r="A64" s="49" t="s">
        <v>8</v>
      </c>
      <c r="B64" s="49" t="s">
        <v>8</v>
      </c>
      <c r="C64" s="49" t="s">
        <v>39</v>
      </c>
      <c r="D64" s="49" t="s">
        <v>8</v>
      </c>
      <c r="E64" s="34" t="s">
        <v>197</v>
      </c>
      <c r="F64" s="35">
        <v>1255060</v>
      </c>
      <c r="G64" s="35" t="s">
        <v>35</v>
      </c>
      <c r="H64" s="36">
        <v>1255060</v>
      </c>
      <c r="I64" s="36">
        <v>1255060</v>
      </c>
      <c r="J64" s="35" t="s">
        <v>35</v>
      </c>
      <c r="K64" s="35" t="s">
        <v>35</v>
      </c>
      <c r="L64" s="35">
        <v>1255060</v>
      </c>
      <c r="M64" s="36" t="s">
        <v>35</v>
      </c>
      <c r="N64" s="50" t="s">
        <v>113</v>
      </c>
      <c r="O64" s="51" t="s">
        <v>8</v>
      </c>
    </row>
    <row r="65" spans="1:15" ht="33.75">
      <c r="A65" s="49" t="s">
        <v>8</v>
      </c>
      <c r="B65" s="49" t="s">
        <v>8</v>
      </c>
      <c r="C65" s="49" t="s">
        <v>8</v>
      </c>
      <c r="D65" s="49" t="s">
        <v>39</v>
      </c>
      <c r="E65" s="34" t="s">
        <v>198</v>
      </c>
      <c r="F65" s="35">
        <v>1255060</v>
      </c>
      <c r="G65" s="35" t="s">
        <v>35</v>
      </c>
      <c r="H65" s="36">
        <v>1255060</v>
      </c>
      <c r="I65" s="36">
        <v>1255060</v>
      </c>
      <c r="J65" s="35" t="s">
        <v>35</v>
      </c>
      <c r="K65" s="35" t="s">
        <v>35</v>
      </c>
      <c r="L65" s="35">
        <v>1255060</v>
      </c>
      <c r="M65" s="36" t="s">
        <v>35</v>
      </c>
      <c r="N65" s="50" t="s">
        <v>113</v>
      </c>
      <c r="O65" s="51" t="s">
        <v>8</v>
      </c>
    </row>
    <row r="66" spans="1:15" ht="22.5">
      <c r="A66" s="49" t="s">
        <v>8</v>
      </c>
      <c r="B66" s="49" t="s">
        <v>8</v>
      </c>
      <c r="C66" s="49" t="s">
        <v>8</v>
      </c>
      <c r="D66" s="49" t="s">
        <v>8</v>
      </c>
      <c r="E66" s="34" t="s">
        <v>119</v>
      </c>
      <c r="F66" s="35">
        <v>1255060</v>
      </c>
      <c r="G66" s="35" t="s">
        <v>35</v>
      </c>
      <c r="H66" s="36">
        <v>1255060</v>
      </c>
      <c r="I66" s="36">
        <v>1255060</v>
      </c>
      <c r="J66" s="35" t="s">
        <v>35</v>
      </c>
      <c r="K66" s="35" t="s">
        <v>35</v>
      </c>
      <c r="L66" s="35">
        <v>1255060</v>
      </c>
      <c r="M66" s="36" t="s">
        <v>35</v>
      </c>
      <c r="N66" s="50" t="s">
        <v>113</v>
      </c>
      <c r="O66" s="51" t="s">
        <v>8</v>
      </c>
    </row>
    <row r="67" spans="1:15" ht="33.75">
      <c r="A67" s="49" t="s">
        <v>8</v>
      </c>
      <c r="B67" s="49" t="s">
        <v>55</v>
      </c>
      <c r="C67" s="49" t="s">
        <v>8</v>
      </c>
      <c r="D67" s="49" t="s">
        <v>8</v>
      </c>
      <c r="E67" s="34" t="s">
        <v>199</v>
      </c>
      <c r="F67" s="35">
        <v>6300000</v>
      </c>
      <c r="G67" s="35" t="s">
        <v>35</v>
      </c>
      <c r="H67" s="36">
        <v>6300000</v>
      </c>
      <c r="I67" s="36">
        <v>6165000</v>
      </c>
      <c r="J67" s="35" t="s">
        <v>35</v>
      </c>
      <c r="K67" s="35" t="s">
        <v>35</v>
      </c>
      <c r="L67" s="35">
        <v>6165000</v>
      </c>
      <c r="M67" s="36">
        <v>-135000</v>
      </c>
      <c r="N67" s="50" t="s">
        <v>200</v>
      </c>
      <c r="O67" s="51" t="s">
        <v>8</v>
      </c>
    </row>
    <row r="68" spans="1:15" ht="33.75">
      <c r="A68" s="49" t="s">
        <v>8</v>
      </c>
      <c r="B68" s="49" t="s">
        <v>8</v>
      </c>
      <c r="C68" s="49" t="s">
        <v>39</v>
      </c>
      <c r="D68" s="49" t="s">
        <v>8</v>
      </c>
      <c r="E68" s="34" t="s">
        <v>201</v>
      </c>
      <c r="F68" s="35">
        <v>6300000</v>
      </c>
      <c r="G68" s="35" t="s">
        <v>35</v>
      </c>
      <c r="H68" s="36">
        <v>6300000</v>
      </c>
      <c r="I68" s="36">
        <v>6165000</v>
      </c>
      <c r="J68" s="35" t="s">
        <v>35</v>
      </c>
      <c r="K68" s="35" t="s">
        <v>35</v>
      </c>
      <c r="L68" s="35">
        <v>6165000</v>
      </c>
      <c r="M68" s="36">
        <v>-135000</v>
      </c>
      <c r="N68" s="50" t="s">
        <v>200</v>
      </c>
      <c r="O68" s="51" t="s">
        <v>8</v>
      </c>
    </row>
    <row r="69" spans="1:15" ht="33.75">
      <c r="A69" s="49" t="s">
        <v>8</v>
      </c>
      <c r="B69" s="49" t="s">
        <v>8</v>
      </c>
      <c r="C69" s="49" t="s">
        <v>8</v>
      </c>
      <c r="D69" s="49" t="s">
        <v>39</v>
      </c>
      <c r="E69" s="34" t="s">
        <v>202</v>
      </c>
      <c r="F69" s="35">
        <v>6300000</v>
      </c>
      <c r="G69" s="35" t="s">
        <v>35</v>
      </c>
      <c r="H69" s="36">
        <v>6300000</v>
      </c>
      <c r="I69" s="36">
        <v>6165000</v>
      </c>
      <c r="J69" s="35" t="s">
        <v>35</v>
      </c>
      <c r="K69" s="35" t="s">
        <v>35</v>
      </c>
      <c r="L69" s="35">
        <v>6165000</v>
      </c>
      <c r="M69" s="36">
        <v>-135000</v>
      </c>
      <c r="N69" s="50" t="s">
        <v>200</v>
      </c>
      <c r="O69" s="51" t="s">
        <v>8</v>
      </c>
    </row>
    <row r="70" spans="1:15" ht="22.5">
      <c r="A70" s="49" t="s">
        <v>8</v>
      </c>
      <c r="B70" s="49" t="s">
        <v>8</v>
      </c>
      <c r="C70" s="49" t="s">
        <v>8</v>
      </c>
      <c r="D70" s="49" t="s">
        <v>8</v>
      </c>
      <c r="E70" s="34" t="s">
        <v>115</v>
      </c>
      <c r="F70" s="35">
        <v>6300000</v>
      </c>
      <c r="G70" s="35" t="s">
        <v>35</v>
      </c>
      <c r="H70" s="36">
        <v>6300000</v>
      </c>
      <c r="I70" s="36">
        <v>6165000</v>
      </c>
      <c r="J70" s="35" t="s">
        <v>35</v>
      </c>
      <c r="K70" s="35" t="s">
        <v>35</v>
      </c>
      <c r="L70" s="35">
        <v>6165000</v>
      </c>
      <c r="M70" s="36">
        <v>-135000</v>
      </c>
      <c r="N70" s="50" t="s">
        <v>200</v>
      </c>
      <c r="O70" s="51" t="s">
        <v>8</v>
      </c>
    </row>
    <row r="71" ht="21.75" customHeight="1"/>
    <row r="72" ht="21.75" customHeight="1"/>
    <row r="73" ht="21.75" customHeight="1"/>
    <row r="74" ht="21.75" customHeight="1"/>
    <row r="75" ht="21.75" customHeight="1"/>
    <row r="76" ht="21.75" customHeight="1"/>
    <row r="77" ht="21.75" customHeight="1"/>
    <row r="78" ht="21.75" customHeight="1"/>
    <row r="79" spans="1:15" ht="21.75" customHeight="1">
      <c r="A79" s="52"/>
      <c r="B79" s="52"/>
      <c r="C79" s="52"/>
      <c r="D79" s="52"/>
      <c r="E79" s="40"/>
      <c r="F79" s="41"/>
      <c r="G79" s="41"/>
      <c r="H79" s="42"/>
      <c r="I79" s="42"/>
      <c r="J79" s="41"/>
      <c r="K79" s="41"/>
      <c r="L79" s="41"/>
      <c r="M79" s="42"/>
      <c r="N79" s="53"/>
      <c r="O79" s="54"/>
    </row>
  </sheetData>
  <sheetProtection/>
  <mergeCells count="13">
    <mergeCell ref="M3:O3"/>
    <mergeCell ref="A4:E4"/>
    <mergeCell ref="F4:H4"/>
    <mergeCell ref="I4:L4"/>
    <mergeCell ref="M4:M5"/>
    <mergeCell ref="N4:N5"/>
    <mergeCell ref="O4:O5"/>
    <mergeCell ref="G1:H1"/>
    <mergeCell ref="I1:J1"/>
    <mergeCell ref="G2:H2"/>
    <mergeCell ref="I2:J2"/>
    <mergeCell ref="A3:D3"/>
    <mergeCell ref="I3:J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P155"/>
  <sheetViews>
    <sheetView zoomScalePageLayoutView="0" workbookViewId="0" topLeftCell="A1">
      <selection activeCell="G2" sqref="G2"/>
    </sheetView>
  </sheetViews>
  <sheetFormatPr defaultColWidth="9.33203125" defaultRowHeight="11.25"/>
  <cols>
    <col min="1" max="1" width="4.33203125" style="69" customWidth="1"/>
    <col min="2" max="2" width="3.83203125" style="70" customWidth="1"/>
    <col min="3" max="3" width="5" style="70" customWidth="1"/>
    <col min="4" max="5" width="3.83203125" style="70" customWidth="1"/>
    <col min="6" max="6" width="31.16015625" style="71" customWidth="1"/>
    <col min="7" max="10" width="17.16015625" style="72" customWidth="1"/>
    <col min="11" max="16" width="19.5" style="72" customWidth="1"/>
    <col min="17" max="16384" width="9.33203125" style="73" customWidth="1"/>
  </cols>
  <sheetData>
    <row r="1" spans="1:16" s="58" customFormat="1" ht="25.5">
      <c r="A1" s="56" t="s">
        <v>8</v>
      </c>
      <c r="B1" s="57"/>
      <c r="C1" s="57"/>
      <c r="D1" s="57"/>
      <c r="E1" s="57"/>
      <c r="G1" s="59"/>
      <c r="H1" s="60"/>
      <c r="I1" s="388" t="s">
        <v>9</v>
      </c>
      <c r="J1" s="388"/>
      <c r="K1" s="389" t="s">
        <v>10</v>
      </c>
      <c r="L1" s="389"/>
      <c r="M1" s="61"/>
      <c r="N1" s="59"/>
      <c r="O1" s="59"/>
      <c r="P1" s="59"/>
    </row>
    <row r="2" spans="1:16" s="58" customFormat="1" ht="30">
      <c r="A2" s="62"/>
      <c r="B2" s="57"/>
      <c r="C2" s="57"/>
      <c r="D2" s="57"/>
      <c r="E2" s="57"/>
      <c r="G2" s="59"/>
      <c r="H2" s="390" t="s">
        <v>203</v>
      </c>
      <c r="I2" s="390"/>
      <c r="J2" s="390"/>
      <c r="K2" s="391" t="s">
        <v>204</v>
      </c>
      <c r="L2" s="391"/>
      <c r="M2" s="391"/>
      <c r="N2" s="59"/>
      <c r="O2" s="59"/>
      <c r="P2" s="59"/>
    </row>
    <row r="3" spans="1:16" s="58" customFormat="1" ht="16.5">
      <c r="A3" s="392" t="s">
        <v>13</v>
      </c>
      <c r="B3" s="392"/>
      <c r="C3" s="392"/>
      <c r="D3" s="392"/>
      <c r="E3" s="57"/>
      <c r="G3" s="59"/>
      <c r="H3" s="63"/>
      <c r="I3" s="382" t="s">
        <v>205</v>
      </c>
      <c r="J3" s="382"/>
      <c r="K3" s="393" t="s">
        <v>15</v>
      </c>
      <c r="L3" s="393"/>
      <c r="M3" s="64"/>
      <c r="N3" s="384" t="s">
        <v>206</v>
      </c>
      <c r="O3" s="384"/>
      <c r="P3" s="384"/>
    </row>
    <row r="4" spans="1:16" s="67" customFormat="1" ht="22.5" customHeight="1">
      <c r="A4" s="385" t="s">
        <v>207</v>
      </c>
      <c r="B4" s="386" t="s">
        <v>17</v>
      </c>
      <c r="C4" s="386"/>
      <c r="D4" s="386"/>
      <c r="E4" s="386"/>
      <c r="F4" s="386"/>
      <c r="G4" s="387" t="s">
        <v>208</v>
      </c>
      <c r="H4" s="387"/>
      <c r="I4" s="387" t="s">
        <v>209</v>
      </c>
      <c r="J4" s="387"/>
      <c r="K4" s="387" t="s">
        <v>210</v>
      </c>
      <c r="L4" s="387"/>
      <c r="M4" s="387" t="s">
        <v>211</v>
      </c>
      <c r="N4" s="387"/>
      <c r="O4" s="387" t="s">
        <v>212</v>
      </c>
      <c r="P4" s="387"/>
    </row>
    <row r="5" spans="1:16" s="67" customFormat="1" ht="22.5" customHeight="1">
      <c r="A5" s="385"/>
      <c r="B5" s="68" t="s">
        <v>22</v>
      </c>
      <c r="C5" s="68" t="s">
        <v>23</v>
      </c>
      <c r="D5" s="68" t="s">
        <v>24</v>
      </c>
      <c r="E5" s="68" t="s">
        <v>25</v>
      </c>
      <c r="F5" s="65" t="s">
        <v>213</v>
      </c>
      <c r="G5" s="66" t="s">
        <v>31</v>
      </c>
      <c r="H5" s="66" t="s">
        <v>32</v>
      </c>
      <c r="I5" s="66" t="s">
        <v>31</v>
      </c>
      <c r="J5" s="66" t="s">
        <v>32</v>
      </c>
      <c r="K5" s="66" t="s">
        <v>31</v>
      </c>
      <c r="L5" s="66" t="s">
        <v>32</v>
      </c>
      <c r="M5" s="66" t="s">
        <v>31</v>
      </c>
      <c r="N5" s="66" t="s">
        <v>32</v>
      </c>
      <c r="O5" s="66" t="s">
        <v>31</v>
      </c>
      <c r="P5" s="66" t="s">
        <v>32</v>
      </c>
    </row>
    <row r="6" spans="1:16" ht="11.25">
      <c r="A6" s="69" t="s">
        <v>8</v>
      </c>
      <c r="B6" s="70" t="s">
        <v>8</v>
      </c>
      <c r="C6" s="70" t="s">
        <v>8</v>
      </c>
      <c r="D6" s="70" t="s">
        <v>8</v>
      </c>
      <c r="E6" s="70" t="s">
        <v>8</v>
      </c>
      <c r="F6" s="71" t="s">
        <v>214</v>
      </c>
      <c r="G6" s="72">
        <v>11371088</v>
      </c>
      <c r="H6" s="72">
        <v>315700</v>
      </c>
      <c r="I6" s="72">
        <v>30000</v>
      </c>
      <c r="J6" s="72" t="s">
        <v>35</v>
      </c>
      <c r="K6" s="72">
        <v>893906</v>
      </c>
      <c r="L6" s="72" t="s">
        <v>35</v>
      </c>
      <c r="M6" s="72" t="s">
        <v>35</v>
      </c>
      <c r="N6" s="72" t="s">
        <v>35</v>
      </c>
      <c r="O6" s="72">
        <v>10447182</v>
      </c>
      <c r="P6" s="72">
        <v>315700</v>
      </c>
    </row>
    <row r="7" spans="1:16" ht="11.25">
      <c r="A7" s="69" t="s">
        <v>8</v>
      </c>
      <c r="B7" s="70" t="s">
        <v>8</v>
      </c>
      <c r="C7" s="70" t="s">
        <v>8</v>
      </c>
      <c r="D7" s="70" t="s">
        <v>8</v>
      </c>
      <c r="E7" s="70" t="s">
        <v>8</v>
      </c>
      <c r="F7" s="71" t="s">
        <v>215</v>
      </c>
      <c r="G7" s="72">
        <v>11371088</v>
      </c>
      <c r="H7" s="72">
        <v>315700</v>
      </c>
      <c r="I7" s="72">
        <v>30000</v>
      </c>
      <c r="J7" s="72" t="s">
        <v>35</v>
      </c>
      <c r="K7" s="72">
        <v>893906</v>
      </c>
      <c r="L7" s="72" t="s">
        <v>35</v>
      </c>
      <c r="M7" s="72" t="s">
        <v>35</v>
      </c>
      <c r="N7" s="72" t="s">
        <v>35</v>
      </c>
      <c r="O7" s="72">
        <v>10447182</v>
      </c>
      <c r="P7" s="72">
        <v>315700</v>
      </c>
    </row>
    <row r="8" spans="1:16" ht="11.25">
      <c r="A8" s="69" t="s">
        <v>216</v>
      </c>
      <c r="B8" s="70" t="s">
        <v>8</v>
      </c>
      <c r="C8" s="70" t="s">
        <v>8</v>
      </c>
      <c r="D8" s="70" t="s">
        <v>8</v>
      </c>
      <c r="E8" s="70" t="s">
        <v>8</v>
      </c>
      <c r="F8" s="71" t="s">
        <v>217</v>
      </c>
      <c r="G8" s="72">
        <v>15000</v>
      </c>
      <c r="H8" s="72" t="s">
        <v>35</v>
      </c>
      <c r="I8" s="72" t="s">
        <v>35</v>
      </c>
      <c r="J8" s="72" t="s">
        <v>35</v>
      </c>
      <c r="K8" s="72" t="s">
        <v>35</v>
      </c>
      <c r="L8" s="72" t="s">
        <v>35</v>
      </c>
      <c r="M8" s="72" t="s">
        <v>35</v>
      </c>
      <c r="N8" s="72" t="s">
        <v>35</v>
      </c>
      <c r="O8" s="72">
        <v>15000</v>
      </c>
      <c r="P8" s="72" t="s">
        <v>35</v>
      </c>
    </row>
    <row r="9" spans="1:16" ht="11.25">
      <c r="A9" s="69" t="s">
        <v>8</v>
      </c>
      <c r="B9" s="70" t="s">
        <v>55</v>
      </c>
      <c r="C9" s="70" t="s">
        <v>8</v>
      </c>
      <c r="D9" s="70" t="s">
        <v>8</v>
      </c>
      <c r="E9" s="70" t="s">
        <v>8</v>
      </c>
      <c r="F9" s="71" t="s">
        <v>218</v>
      </c>
      <c r="G9" s="72">
        <v>15000</v>
      </c>
      <c r="H9" s="72" t="s">
        <v>35</v>
      </c>
      <c r="I9" s="72" t="s">
        <v>35</v>
      </c>
      <c r="J9" s="72" t="s">
        <v>35</v>
      </c>
      <c r="K9" s="72" t="s">
        <v>35</v>
      </c>
      <c r="L9" s="72" t="s">
        <v>35</v>
      </c>
      <c r="M9" s="72" t="s">
        <v>35</v>
      </c>
      <c r="N9" s="72" t="s">
        <v>35</v>
      </c>
      <c r="O9" s="72">
        <v>15000</v>
      </c>
      <c r="P9" s="72" t="s">
        <v>35</v>
      </c>
    </row>
    <row r="10" spans="1:16" ht="11.25">
      <c r="A10" s="69" t="s">
        <v>8</v>
      </c>
      <c r="B10" s="70" t="s">
        <v>8</v>
      </c>
      <c r="C10" s="70" t="s">
        <v>42</v>
      </c>
      <c r="D10" s="70" t="s">
        <v>8</v>
      </c>
      <c r="E10" s="70" t="s">
        <v>8</v>
      </c>
      <c r="F10" s="71" t="s">
        <v>219</v>
      </c>
      <c r="G10" s="72">
        <v>15000</v>
      </c>
      <c r="H10" s="72" t="s">
        <v>35</v>
      </c>
      <c r="I10" s="72" t="s">
        <v>35</v>
      </c>
      <c r="J10" s="72" t="s">
        <v>35</v>
      </c>
      <c r="K10" s="72" t="s">
        <v>35</v>
      </c>
      <c r="L10" s="72" t="s">
        <v>35</v>
      </c>
      <c r="M10" s="72" t="s">
        <v>35</v>
      </c>
      <c r="N10" s="72" t="s">
        <v>35</v>
      </c>
      <c r="O10" s="72">
        <v>15000</v>
      </c>
      <c r="P10" s="72" t="s">
        <v>35</v>
      </c>
    </row>
    <row r="11" spans="1:16" ht="11.25">
      <c r="A11" s="69" t="s">
        <v>8</v>
      </c>
      <c r="B11" s="70" t="s">
        <v>8</v>
      </c>
      <c r="C11" s="70" t="s">
        <v>8</v>
      </c>
      <c r="D11" s="70" t="s">
        <v>39</v>
      </c>
      <c r="E11" s="70" t="s">
        <v>8</v>
      </c>
      <c r="F11" s="71" t="s">
        <v>220</v>
      </c>
      <c r="G11" s="72">
        <v>15000</v>
      </c>
      <c r="H11" s="72" t="s">
        <v>35</v>
      </c>
      <c r="I11" s="72" t="s">
        <v>35</v>
      </c>
      <c r="J11" s="72" t="s">
        <v>35</v>
      </c>
      <c r="K11" s="72" t="s">
        <v>35</v>
      </c>
      <c r="L11" s="72" t="s">
        <v>35</v>
      </c>
      <c r="M11" s="72" t="s">
        <v>35</v>
      </c>
      <c r="N11" s="72" t="s">
        <v>35</v>
      </c>
      <c r="O11" s="72">
        <v>15000</v>
      </c>
      <c r="P11" s="72" t="s">
        <v>35</v>
      </c>
    </row>
    <row r="12" spans="1:16" ht="11.25">
      <c r="A12" s="69" t="s">
        <v>8</v>
      </c>
      <c r="B12" s="70" t="s">
        <v>8</v>
      </c>
      <c r="C12" s="70" t="s">
        <v>8</v>
      </c>
      <c r="D12" s="70" t="s">
        <v>8</v>
      </c>
      <c r="E12" s="70" t="s">
        <v>39</v>
      </c>
      <c r="F12" s="71" t="s">
        <v>221</v>
      </c>
      <c r="G12" s="72">
        <v>15000</v>
      </c>
      <c r="H12" s="72" t="s">
        <v>35</v>
      </c>
      <c r="I12" s="72" t="s">
        <v>35</v>
      </c>
      <c r="J12" s="72" t="s">
        <v>35</v>
      </c>
      <c r="K12" s="72" t="s">
        <v>35</v>
      </c>
      <c r="L12" s="72" t="s">
        <v>35</v>
      </c>
      <c r="M12" s="72" t="s">
        <v>35</v>
      </c>
      <c r="N12" s="72" t="s">
        <v>35</v>
      </c>
      <c r="O12" s="72">
        <v>15000</v>
      </c>
      <c r="P12" s="72" t="s">
        <v>35</v>
      </c>
    </row>
    <row r="13" spans="1:16" ht="11.25">
      <c r="A13" s="69" t="s">
        <v>222</v>
      </c>
      <c r="B13" s="70" t="s">
        <v>8</v>
      </c>
      <c r="C13" s="70" t="s">
        <v>8</v>
      </c>
      <c r="D13" s="70" t="s">
        <v>8</v>
      </c>
      <c r="E13" s="70" t="s">
        <v>8</v>
      </c>
      <c r="F13" s="71" t="s">
        <v>223</v>
      </c>
      <c r="G13" s="72">
        <v>63948</v>
      </c>
      <c r="H13" s="72" t="s">
        <v>35</v>
      </c>
      <c r="I13" s="72" t="s">
        <v>35</v>
      </c>
      <c r="J13" s="72" t="s">
        <v>35</v>
      </c>
      <c r="K13" s="72" t="s">
        <v>35</v>
      </c>
      <c r="L13" s="72" t="s">
        <v>35</v>
      </c>
      <c r="M13" s="72" t="s">
        <v>35</v>
      </c>
      <c r="N13" s="72" t="s">
        <v>35</v>
      </c>
      <c r="O13" s="72">
        <v>63948</v>
      </c>
      <c r="P13" s="72" t="s">
        <v>35</v>
      </c>
    </row>
    <row r="14" spans="1:16" ht="11.25">
      <c r="A14" s="69" t="s">
        <v>8</v>
      </c>
      <c r="B14" s="70" t="s">
        <v>55</v>
      </c>
      <c r="C14" s="70" t="s">
        <v>8</v>
      </c>
      <c r="D14" s="70" t="s">
        <v>8</v>
      </c>
      <c r="E14" s="70" t="s">
        <v>8</v>
      </c>
      <c r="F14" s="71" t="s">
        <v>218</v>
      </c>
      <c r="G14" s="72">
        <v>63948</v>
      </c>
      <c r="H14" s="72" t="s">
        <v>35</v>
      </c>
      <c r="I14" s="72" t="s">
        <v>35</v>
      </c>
      <c r="J14" s="72" t="s">
        <v>35</v>
      </c>
      <c r="K14" s="72" t="s">
        <v>35</v>
      </c>
      <c r="L14" s="72" t="s">
        <v>35</v>
      </c>
      <c r="M14" s="72" t="s">
        <v>35</v>
      </c>
      <c r="N14" s="72" t="s">
        <v>35</v>
      </c>
      <c r="O14" s="72">
        <v>63948</v>
      </c>
      <c r="P14" s="72" t="s">
        <v>35</v>
      </c>
    </row>
    <row r="15" spans="1:16" ht="11.25">
      <c r="A15" s="69" t="s">
        <v>8</v>
      </c>
      <c r="B15" s="70" t="s">
        <v>8</v>
      </c>
      <c r="C15" s="70" t="s">
        <v>42</v>
      </c>
      <c r="D15" s="70" t="s">
        <v>8</v>
      </c>
      <c r="E15" s="70" t="s">
        <v>8</v>
      </c>
      <c r="F15" s="71" t="s">
        <v>219</v>
      </c>
      <c r="G15" s="72">
        <v>63948</v>
      </c>
      <c r="H15" s="72" t="s">
        <v>35</v>
      </c>
      <c r="I15" s="72" t="s">
        <v>35</v>
      </c>
      <c r="J15" s="72" t="s">
        <v>35</v>
      </c>
      <c r="K15" s="72" t="s">
        <v>35</v>
      </c>
      <c r="L15" s="72" t="s">
        <v>35</v>
      </c>
      <c r="M15" s="72" t="s">
        <v>35</v>
      </c>
      <c r="N15" s="72" t="s">
        <v>35</v>
      </c>
      <c r="O15" s="72">
        <v>63948</v>
      </c>
      <c r="P15" s="72" t="s">
        <v>35</v>
      </c>
    </row>
    <row r="16" spans="1:16" ht="11.25">
      <c r="A16" s="69" t="s">
        <v>8</v>
      </c>
      <c r="B16" s="70" t="s">
        <v>8</v>
      </c>
      <c r="C16" s="70" t="s">
        <v>8</v>
      </c>
      <c r="D16" s="70" t="s">
        <v>39</v>
      </c>
      <c r="E16" s="70" t="s">
        <v>8</v>
      </c>
      <c r="F16" s="71" t="s">
        <v>220</v>
      </c>
      <c r="G16" s="72">
        <v>63948</v>
      </c>
      <c r="H16" s="72" t="s">
        <v>35</v>
      </c>
      <c r="I16" s="72" t="s">
        <v>35</v>
      </c>
      <c r="J16" s="72" t="s">
        <v>35</v>
      </c>
      <c r="K16" s="72" t="s">
        <v>35</v>
      </c>
      <c r="L16" s="72" t="s">
        <v>35</v>
      </c>
      <c r="M16" s="72" t="s">
        <v>35</v>
      </c>
      <c r="N16" s="72" t="s">
        <v>35</v>
      </c>
      <c r="O16" s="72">
        <v>63948</v>
      </c>
      <c r="P16" s="72" t="s">
        <v>35</v>
      </c>
    </row>
    <row r="17" spans="1:16" ht="11.25">
      <c r="A17" s="69" t="s">
        <v>8</v>
      </c>
      <c r="B17" s="70" t="s">
        <v>8</v>
      </c>
      <c r="C17" s="70" t="s">
        <v>8</v>
      </c>
      <c r="D17" s="70" t="s">
        <v>8</v>
      </c>
      <c r="E17" s="70" t="s">
        <v>39</v>
      </c>
      <c r="F17" s="71" t="s">
        <v>221</v>
      </c>
      <c r="G17" s="72">
        <v>63948</v>
      </c>
      <c r="H17" s="72" t="s">
        <v>35</v>
      </c>
      <c r="I17" s="72" t="s">
        <v>35</v>
      </c>
      <c r="J17" s="72" t="s">
        <v>35</v>
      </c>
      <c r="K17" s="72" t="s">
        <v>35</v>
      </c>
      <c r="L17" s="72" t="s">
        <v>35</v>
      </c>
      <c r="M17" s="72" t="s">
        <v>35</v>
      </c>
      <c r="N17" s="72" t="s">
        <v>35</v>
      </c>
      <c r="O17" s="72">
        <v>63948</v>
      </c>
      <c r="P17" s="72" t="s">
        <v>35</v>
      </c>
    </row>
    <row r="18" spans="1:16" ht="11.25">
      <c r="A18" s="69" t="s">
        <v>224</v>
      </c>
      <c r="B18" s="70" t="s">
        <v>8</v>
      </c>
      <c r="C18" s="70" t="s">
        <v>8</v>
      </c>
      <c r="D18" s="70" t="s">
        <v>8</v>
      </c>
      <c r="E18" s="70" t="s">
        <v>8</v>
      </c>
      <c r="F18" s="71" t="s">
        <v>225</v>
      </c>
      <c r="G18" s="72">
        <v>473165</v>
      </c>
      <c r="H18" s="72" t="s">
        <v>35</v>
      </c>
      <c r="I18" s="72" t="s">
        <v>35</v>
      </c>
      <c r="J18" s="72" t="s">
        <v>35</v>
      </c>
      <c r="K18" s="72" t="s">
        <v>35</v>
      </c>
      <c r="L18" s="72" t="s">
        <v>35</v>
      </c>
      <c r="M18" s="72" t="s">
        <v>35</v>
      </c>
      <c r="N18" s="72" t="s">
        <v>35</v>
      </c>
      <c r="O18" s="72">
        <v>473165</v>
      </c>
      <c r="P18" s="72" t="s">
        <v>35</v>
      </c>
    </row>
    <row r="19" spans="1:16" ht="11.25">
      <c r="A19" s="69" t="s">
        <v>8</v>
      </c>
      <c r="B19" s="70" t="s">
        <v>55</v>
      </c>
      <c r="C19" s="70" t="s">
        <v>8</v>
      </c>
      <c r="D19" s="70" t="s">
        <v>8</v>
      </c>
      <c r="E19" s="70" t="s">
        <v>8</v>
      </c>
      <c r="F19" s="71" t="s">
        <v>218</v>
      </c>
      <c r="G19" s="72">
        <v>473165</v>
      </c>
      <c r="H19" s="72" t="s">
        <v>35</v>
      </c>
      <c r="I19" s="72" t="s">
        <v>35</v>
      </c>
      <c r="J19" s="72" t="s">
        <v>35</v>
      </c>
      <c r="K19" s="72" t="s">
        <v>35</v>
      </c>
      <c r="L19" s="72" t="s">
        <v>35</v>
      </c>
      <c r="M19" s="72" t="s">
        <v>35</v>
      </c>
      <c r="N19" s="72" t="s">
        <v>35</v>
      </c>
      <c r="O19" s="72">
        <v>473165</v>
      </c>
      <c r="P19" s="72" t="s">
        <v>35</v>
      </c>
    </row>
    <row r="20" spans="1:16" ht="11.25">
      <c r="A20" s="69" t="s">
        <v>8</v>
      </c>
      <c r="B20" s="70" t="s">
        <v>8</v>
      </c>
      <c r="C20" s="70" t="s">
        <v>42</v>
      </c>
      <c r="D20" s="70" t="s">
        <v>8</v>
      </c>
      <c r="E20" s="70" t="s">
        <v>8</v>
      </c>
      <c r="F20" s="71" t="s">
        <v>219</v>
      </c>
      <c r="G20" s="72">
        <v>473165</v>
      </c>
      <c r="H20" s="72" t="s">
        <v>35</v>
      </c>
      <c r="I20" s="72" t="s">
        <v>35</v>
      </c>
      <c r="J20" s="72" t="s">
        <v>35</v>
      </c>
      <c r="K20" s="72" t="s">
        <v>35</v>
      </c>
      <c r="L20" s="72" t="s">
        <v>35</v>
      </c>
      <c r="M20" s="72" t="s">
        <v>35</v>
      </c>
      <c r="N20" s="72" t="s">
        <v>35</v>
      </c>
      <c r="O20" s="72">
        <v>473165</v>
      </c>
      <c r="P20" s="72" t="s">
        <v>35</v>
      </c>
    </row>
    <row r="21" spans="1:16" ht="11.25">
      <c r="A21" s="69" t="s">
        <v>8</v>
      </c>
      <c r="B21" s="70" t="s">
        <v>8</v>
      </c>
      <c r="C21" s="70" t="s">
        <v>8</v>
      </c>
      <c r="D21" s="70" t="s">
        <v>39</v>
      </c>
      <c r="E21" s="70" t="s">
        <v>8</v>
      </c>
      <c r="F21" s="71" t="s">
        <v>220</v>
      </c>
      <c r="G21" s="72">
        <v>473165</v>
      </c>
      <c r="H21" s="72" t="s">
        <v>35</v>
      </c>
      <c r="I21" s="72" t="s">
        <v>35</v>
      </c>
      <c r="J21" s="72" t="s">
        <v>35</v>
      </c>
      <c r="K21" s="72" t="s">
        <v>35</v>
      </c>
      <c r="L21" s="72" t="s">
        <v>35</v>
      </c>
      <c r="M21" s="72" t="s">
        <v>35</v>
      </c>
      <c r="N21" s="72" t="s">
        <v>35</v>
      </c>
      <c r="O21" s="72">
        <v>473165</v>
      </c>
      <c r="P21" s="72" t="s">
        <v>35</v>
      </c>
    </row>
    <row r="22" spans="1:16" ht="11.25">
      <c r="A22" s="69" t="s">
        <v>8</v>
      </c>
      <c r="B22" s="70" t="s">
        <v>8</v>
      </c>
      <c r="C22" s="70" t="s">
        <v>8</v>
      </c>
      <c r="D22" s="70" t="s">
        <v>8</v>
      </c>
      <c r="E22" s="70" t="s">
        <v>39</v>
      </c>
      <c r="F22" s="71" t="s">
        <v>221</v>
      </c>
      <c r="G22" s="72">
        <v>473165</v>
      </c>
      <c r="H22" s="72" t="s">
        <v>35</v>
      </c>
      <c r="I22" s="72" t="s">
        <v>35</v>
      </c>
      <c r="J22" s="72" t="s">
        <v>35</v>
      </c>
      <c r="K22" s="72" t="s">
        <v>35</v>
      </c>
      <c r="L22" s="72" t="s">
        <v>35</v>
      </c>
      <c r="M22" s="72" t="s">
        <v>35</v>
      </c>
      <c r="N22" s="72" t="s">
        <v>35</v>
      </c>
      <c r="O22" s="72">
        <v>473165</v>
      </c>
      <c r="P22" s="72" t="s">
        <v>35</v>
      </c>
    </row>
    <row r="23" spans="1:16" ht="11.25">
      <c r="A23" s="69" t="s">
        <v>226</v>
      </c>
      <c r="B23" s="70" t="s">
        <v>8</v>
      </c>
      <c r="C23" s="70" t="s">
        <v>8</v>
      </c>
      <c r="D23" s="70" t="s">
        <v>8</v>
      </c>
      <c r="E23" s="70" t="s">
        <v>8</v>
      </c>
      <c r="F23" s="71" t="s">
        <v>227</v>
      </c>
      <c r="G23" s="72">
        <v>2275020</v>
      </c>
      <c r="H23" s="72" t="s">
        <v>35</v>
      </c>
      <c r="I23" s="72" t="s">
        <v>35</v>
      </c>
      <c r="J23" s="72" t="s">
        <v>35</v>
      </c>
      <c r="K23" s="72">
        <v>88000</v>
      </c>
      <c r="L23" s="72" t="s">
        <v>35</v>
      </c>
      <c r="M23" s="72" t="s">
        <v>35</v>
      </c>
      <c r="N23" s="72" t="s">
        <v>35</v>
      </c>
      <c r="O23" s="72">
        <v>2187020</v>
      </c>
      <c r="P23" s="72" t="s">
        <v>35</v>
      </c>
    </row>
    <row r="24" spans="1:16" ht="11.25">
      <c r="A24" s="69" t="s">
        <v>8</v>
      </c>
      <c r="B24" s="70" t="s">
        <v>228</v>
      </c>
      <c r="C24" s="70" t="s">
        <v>8</v>
      </c>
      <c r="D24" s="70" t="s">
        <v>8</v>
      </c>
      <c r="E24" s="70" t="s">
        <v>8</v>
      </c>
      <c r="F24" s="71" t="s">
        <v>229</v>
      </c>
      <c r="G24" s="72">
        <v>2275020</v>
      </c>
      <c r="H24" s="72" t="s">
        <v>35</v>
      </c>
      <c r="I24" s="72" t="s">
        <v>35</v>
      </c>
      <c r="J24" s="72" t="s">
        <v>35</v>
      </c>
      <c r="K24" s="72">
        <v>88000</v>
      </c>
      <c r="L24" s="72" t="s">
        <v>35</v>
      </c>
      <c r="M24" s="72" t="s">
        <v>35</v>
      </c>
      <c r="N24" s="72" t="s">
        <v>35</v>
      </c>
      <c r="O24" s="72">
        <v>2187020</v>
      </c>
      <c r="P24" s="72" t="s">
        <v>35</v>
      </c>
    </row>
    <row r="25" spans="1:16" ht="11.25">
      <c r="A25" s="69" t="s">
        <v>8</v>
      </c>
      <c r="B25" s="70" t="s">
        <v>8</v>
      </c>
      <c r="C25" s="70" t="s">
        <v>42</v>
      </c>
      <c r="D25" s="70" t="s">
        <v>8</v>
      </c>
      <c r="E25" s="70" t="s">
        <v>8</v>
      </c>
      <c r="F25" s="71" t="s">
        <v>219</v>
      </c>
      <c r="G25" s="72">
        <v>2275020</v>
      </c>
      <c r="H25" s="72" t="s">
        <v>35</v>
      </c>
      <c r="I25" s="72" t="s">
        <v>35</v>
      </c>
      <c r="J25" s="72" t="s">
        <v>35</v>
      </c>
      <c r="K25" s="72">
        <v>88000</v>
      </c>
      <c r="L25" s="72" t="s">
        <v>35</v>
      </c>
      <c r="M25" s="72" t="s">
        <v>35</v>
      </c>
      <c r="N25" s="72" t="s">
        <v>35</v>
      </c>
      <c r="O25" s="72">
        <v>2187020</v>
      </c>
      <c r="P25" s="72" t="s">
        <v>35</v>
      </c>
    </row>
    <row r="26" spans="1:16" ht="11.25">
      <c r="A26" s="69" t="s">
        <v>8</v>
      </c>
      <c r="B26" s="70" t="s">
        <v>8</v>
      </c>
      <c r="C26" s="70" t="s">
        <v>8</v>
      </c>
      <c r="D26" s="70" t="s">
        <v>46</v>
      </c>
      <c r="E26" s="70" t="s">
        <v>8</v>
      </c>
      <c r="F26" s="71" t="s">
        <v>230</v>
      </c>
      <c r="G26" s="72">
        <v>2275020</v>
      </c>
      <c r="H26" s="72" t="s">
        <v>35</v>
      </c>
      <c r="I26" s="72" t="s">
        <v>35</v>
      </c>
      <c r="J26" s="72" t="s">
        <v>35</v>
      </c>
      <c r="K26" s="72">
        <v>88000</v>
      </c>
      <c r="L26" s="72" t="s">
        <v>35</v>
      </c>
      <c r="M26" s="72" t="s">
        <v>35</v>
      </c>
      <c r="N26" s="72" t="s">
        <v>35</v>
      </c>
      <c r="O26" s="72">
        <v>2187020</v>
      </c>
      <c r="P26" s="72" t="s">
        <v>35</v>
      </c>
    </row>
    <row r="27" spans="1:16" ht="11.25">
      <c r="A27" s="69" t="s">
        <v>8</v>
      </c>
      <c r="B27" s="70" t="s">
        <v>8</v>
      </c>
      <c r="C27" s="70" t="s">
        <v>8</v>
      </c>
      <c r="D27" s="70" t="s">
        <v>8</v>
      </c>
      <c r="E27" s="70" t="s">
        <v>231</v>
      </c>
      <c r="F27" s="71" t="s">
        <v>232</v>
      </c>
      <c r="G27" s="72">
        <v>2275020</v>
      </c>
      <c r="H27" s="72" t="s">
        <v>35</v>
      </c>
      <c r="I27" s="72" t="s">
        <v>35</v>
      </c>
      <c r="J27" s="72" t="s">
        <v>35</v>
      </c>
      <c r="K27" s="72">
        <v>88000</v>
      </c>
      <c r="L27" s="72" t="s">
        <v>35</v>
      </c>
      <c r="M27" s="72" t="s">
        <v>35</v>
      </c>
      <c r="N27" s="72" t="s">
        <v>35</v>
      </c>
      <c r="O27" s="72">
        <v>2187020</v>
      </c>
      <c r="P27" s="72" t="s">
        <v>35</v>
      </c>
    </row>
    <row r="28" spans="1:16" ht="11.25">
      <c r="A28" s="69" t="s">
        <v>233</v>
      </c>
      <c r="B28" s="70" t="s">
        <v>8</v>
      </c>
      <c r="C28" s="70" t="s">
        <v>8</v>
      </c>
      <c r="D28" s="70" t="s">
        <v>8</v>
      </c>
      <c r="E28" s="70" t="s">
        <v>8</v>
      </c>
      <c r="F28" s="71" t="s">
        <v>234</v>
      </c>
      <c r="G28" s="72">
        <v>35333</v>
      </c>
      <c r="H28" s="72" t="s">
        <v>35</v>
      </c>
      <c r="I28" s="72" t="s">
        <v>35</v>
      </c>
      <c r="J28" s="72" t="s">
        <v>35</v>
      </c>
      <c r="K28" s="72" t="s">
        <v>35</v>
      </c>
      <c r="L28" s="72" t="s">
        <v>35</v>
      </c>
      <c r="M28" s="72" t="s">
        <v>35</v>
      </c>
      <c r="N28" s="72" t="s">
        <v>35</v>
      </c>
      <c r="O28" s="72">
        <v>35333</v>
      </c>
      <c r="P28" s="72" t="s">
        <v>35</v>
      </c>
    </row>
    <row r="29" spans="1:16" ht="11.25">
      <c r="A29" s="69" t="s">
        <v>8</v>
      </c>
      <c r="B29" s="70" t="s">
        <v>228</v>
      </c>
      <c r="C29" s="70" t="s">
        <v>8</v>
      </c>
      <c r="D29" s="70" t="s">
        <v>8</v>
      </c>
      <c r="E29" s="70" t="s">
        <v>8</v>
      </c>
      <c r="F29" s="71" t="s">
        <v>229</v>
      </c>
      <c r="G29" s="72">
        <v>35333</v>
      </c>
      <c r="H29" s="72" t="s">
        <v>35</v>
      </c>
      <c r="I29" s="72" t="s">
        <v>35</v>
      </c>
      <c r="J29" s="72" t="s">
        <v>35</v>
      </c>
      <c r="K29" s="72" t="s">
        <v>35</v>
      </c>
      <c r="L29" s="72" t="s">
        <v>35</v>
      </c>
      <c r="M29" s="72" t="s">
        <v>35</v>
      </c>
      <c r="N29" s="72" t="s">
        <v>35</v>
      </c>
      <c r="O29" s="72">
        <v>35333</v>
      </c>
      <c r="P29" s="72" t="s">
        <v>35</v>
      </c>
    </row>
    <row r="30" spans="1:16" ht="11.25">
      <c r="A30" s="69" t="s">
        <v>8</v>
      </c>
      <c r="B30" s="70" t="s">
        <v>8</v>
      </c>
      <c r="C30" s="70" t="s">
        <v>42</v>
      </c>
      <c r="D30" s="70" t="s">
        <v>8</v>
      </c>
      <c r="E30" s="70" t="s">
        <v>8</v>
      </c>
      <c r="F30" s="71" t="s">
        <v>219</v>
      </c>
      <c r="G30" s="72">
        <v>35333</v>
      </c>
      <c r="H30" s="72" t="s">
        <v>35</v>
      </c>
      <c r="I30" s="72" t="s">
        <v>35</v>
      </c>
      <c r="J30" s="72" t="s">
        <v>35</v>
      </c>
      <c r="K30" s="72" t="s">
        <v>35</v>
      </c>
      <c r="L30" s="72" t="s">
        <v>35</v>
      </c>
      <c r="M30" s="72" t="s">
        <v>35</v>
      </c>
      <c r="N30" s="72" t="s">
        <v>35</v>
      </c>
      <c r="O30" s="72">
        <v>35333</v>
      </c>
      <c r="P30" s="72" t="s">
        <v>35</v>
      </c>
    </row>
    <row r="31" spans="1:16" ht="11.25">
      <c r="A31" s="69" t="s">
        <v>8</v>
      </c>
      <c r="B31" s="70" t="s">
        <v>8</v>
      </c>
      <c r="C31" s="70" t="s">
        <v>8</v>
      </c>
      <c r="D31" s="70" t="s">
        <v>46</v>
      </c>
      <c r="E31" s="70" t="s">
        <v>8</v>
      </c>
      <c r="F31" s="71" t="s">
        <v>230</v>
      </c>
      <c r="G31" s="72">
        <v>35333</v>
      </c>
      <c r="H31" s="72" t="s">
        <v>35</v>
      </c>
      <c r="I31" s="72" t="s">
        <v>35</v>
      </c>
      <c r="J31" s="72" t="s">
        <v>35</v>
      </c>
      <c r="K31" s="72" t="s">
        <v>35</v>
      </c>
      <c r="L31" s="72" t="s">
        <v>35</v>
      </c>
      <c r="M31" s="72" t="s">
        <v>35</v>
      </c>
      <c r="N31" s="72" t="s">
        <v>35</v>
      </c>
      <c r="O31" s="72">
        <v>35333</v>
      </c>
      <c r="P31" s="72" t="s">
        <v>35</v>
      </c>
    </row>
    <row r="32" spans="1:16" ht="11.25">
      <c r="A32" s="69" t="s">
        <v>8</v>
      </c>
      <c r="B32" s="70" t="s">
        <v>8</v>
      </c>
      <c r="C32" s="70" t="s">
        <v>8</v>
      </c>
      <c r="D32" s="70" t="s">
        <v>8</v>
      </c>
      <c r="E32" s="70" t="s">
        <v>231</v>
      </c>
      <c r="F32" s="71" t="s">
        <v>232</v>
      </c>
      <c r="G32" s="72">
        <v>35333</v>
      </c>
      <c r="H32" s="72" t="s">
        <v>35</v>
      </c>
      <c r="I32" s="72" t="s">
        <v>35</v>
      </c>
      <c r="J32" s="72" t="s">
        <v>35</v>
      </c>
      <c r="K32" s="72" t="s">
        <v>35</v>
      </c>
      <c r="L32" s="72" t="s">
        <v>35</v>
      </c>
      <c r="M32" s="72" t="s">
        <v>35</v>
      </c>
      <c r="N32" s="72" t="s">
        <v>35</v>
      </c>
      <c r="O32" s="72">
        <v>35333</v>
      </c>
      <c r="P32" s="72" t="s">
        <v>35</v>
      </c>
    </row>
    <row r="33" spans="1:16" ht="11.25">
      <c r="A33" s="69" t="s">
        <v>235</v>
      </c>
      <c r="B33" s="70" t="s">
        <v>8</v>
      </c>
      <c r="C33" s="70" t="s">
        <v>8</v>
      </c>
      <c r="D33" s="70" t="s">
        <v>8</v>
      </c>
      <c r="E33" s="70" t="s">
        <v>8</v>
      </c>
      <c r="F33" s="71" t="s">
        <v>236</v>
      </c>
      <c r="G33" s="72">
        <v>890861</v>
      </c>
      <c r="H33" s="72" t="s">
        <v>35</v>
      </c>
      <c r="I33" s="72" t="s">
        <v>35</v>
      </c>
      <c r="J33" s="72" t="s">
        <v>35</v>
      </c>
      <c r="K33" s="72">
        <v>20000</v>
      </c>
      <c r="L33" s="72" t="s">
        <v>35</v>
      </c>
      <c r="M33" s="72" t="s">
        <v>35</v>
      </c>
      <c r="N33" s="72" t="s">
        <v>35</v>
      </c>
      <c r="O33" s="72">
        <v>870861</v>
      </c>
      <c r="P33" s="72" t="s">
        <v>35</v>
      </c>
    </row>
    <row r="34" spans="1:16" ht="11.25">
      <c r="A34" s="69" t="s">
        <v>8</v>
      </c>
      <c r="B34" s="70" t="s">
        <v>55</v>
      </c>
      <c r="C34" s="70" t="s">
        <v>8</v>
      </c>
      <c r="D34" s="70" t="s">
        <v>8</v>
      </c>
      <c r="E34" s="70" t="s">
        <v>8</v>
      </c>
      <c r="F34" s="71" t="s">
        <v>218</v>
      </c>
      <c r="G34" s="72">
        <v>438517</v>
      </c>
      <c r="H34" s="72" t="s">
        <v>35</v>
      </c>
      <c r="I34" s="72" t="s">
        <v>35</v>
      </c>
      <c r="J34" s="72" t="s">
        <v>35</v>
      </c>
      <c r="K34" s="72" t="s">
        <v>35</v>
      </c>
      <c r="L34" s="72" t="s">
        <v>35</v>
      </c>
      <c r="M34" s="72" t="s">
        <v>35</v>
      </c>
      <c r="N34" s="72" t="s">
        <v>35</v>
      </c>
      <c r="O34" s="72">
        <v>438517</v>
      </c>
      <c r="P34" s="72" t="s">
        <v>35</v>
      </c>
    </row>
    <row r="35" spans="1:16" ht="11.25">
      <c r="A35" s="69" t="s">
        <v>8</v>
      </c>
      <c r="B35" s="70" t="s">
        <v>8</v>
      </c>
      <c r="C35" s="70" t="s">
        <v>42</v>
      </c>
      <c r="D35" s="70" t="s">
        <v>8</v>
      </c>
      <c r="E35" s="70" t="s">
        <v>8</v>
      </c>
      <c r="F35" s="71" t="s">
        <v>219</v>
      </c>
      <c r="G35" s="72">
        <v>438517</v>
      </c>
      <c r="H35" s="72" t="s">
        <v>35</v>
      </c>
      <c r="I35" s="72" t="s">
        <v>35</v>
      </c>
      <c r="J35" s="72" t="s">
        <v>35</v>
      </c>
      <c r="K35" s="72" t="s">
        <v>35</v>
      </c>
      <c r="L35" s="72" t="s">
        <v>35</v>
      </c>
      <c r="M35" s="72" t="s">
        <v>35</v>
      </c>
      <c r="N35" s="72" t="s">
        <v>35</v>
      </c>
      <c r="O35" s="72">
        <v>438517</v>
      </c>
      <c r="P35" s="72" t="s">
        <v>35</v>
      </c>
    </row>
    <row r="36" spans="1:16" ht="11.25">
      <c r="A36" s="69" t="s">
        <v>8</v>
      </c>
      <c r="B36" s="70" t="s">
        <v>8</v>
      </c>
      <c r="C36" s="70" t="s">
        <v>8</v>
      </c>
      <c r="D36" s="70" t="s">
        <v>39</v>
      </c>
      <c r="E36" s="70" t="s">
        <v>8</v>
      </c>
      <c r="F36" s="71" t="s">
        <v>220</v>
      </c>
      <c r="G36" s="72">
        <v>438517</v>
      </c>
      <c r="H36" s="72" t="s">
        <v>35</v>
      </c>
      <c r="I36" s="72" t="s">
        <v>35</v>
      </c>
      <c r="J36" s="72" t="s">
        <v>35</v>
      </c>
      <c r="K36" s="72" t="s">
        <v>35</v>
      </c>
      <c r="L36" s="72" t="s">
        <v>35</v>
      </c>
      <c r="M36" s="72" t="s">
        <v>35</v>
      </c>
      <c r="N36" s="72" t="s">
        <v>35</v>
      </c>
      <c r="O36" s="72">
        <v>438517</v>
      </c>
      <c r="P36" s="72" t="s">
        <v>35</v>
      </c>
    </row>
    <row r="37" spans="1:16" ht="11.25">
      <c r="A37" s="69" t="s">
        <v>8</v>
      </c>
      <c r="B37" s="70" t="s">
        <v>8</v>
      </c>
      <c r="C37" s="70" t="s">
        <v>8</v>
      </c>
      <c r="D37" s="70" t="s">
        <v>8</v>
      </c>
      <c r="E37" s="70" t="s">
        <v>39</v>
      </c>
      <c r="F37" s="71" t="s">
        <v>221</v>
      </c>
      <c r="G37" s="72">
        <v>438517</v>
      </c>
      <c r="H37" s="72" t="s">
        <v>35</v>
      </c>
      <c r="I37" s="72" t="s">
        <v>35</v>
      </c>
      <c r="J37" s="72" t="s">
        <v>35</v>
      </c>
      <c r="K37" s="72" t="s">
        <v>35</v>
      </c>
      <c r="L37" s="72" t="s">
        <v>35</v>
      </c>
      <c r="M37" s="72" t="s">
        <v>35</v>
      </c>
      <c r="N37" s="72" t="s">
        <v>35</v>
      </c>
      <c r="O37" s="72">
        <v>438517</v>
      </c>
      <c r="P37" s="72" t="s">
        <v>35</v>
      </c>
    </row>
    <row r="38" spans="1:16" ht="11.25">
      <c r="A38" s="69" t="s">
        <v>8</v>
      </c>
      <c r="B38" s="70" t="s">
        <v>228</v>
      </c>
      <c r="C38" s="70" t="s">
        <v>8</v>
      </c>
      <c r="D38" s="70" t="s">
        <v>8</v>
      </c>
      <c r="E38" s="70" t="s">
        <v>8</v>
      </c>
      <c r="F38" s="71" t="s">
        <v>229</v>
      </c>
      <c r="G38" s="72">
        <v>452344</v>
      </c>
      <c r="H38" s="72" t="s">
        <v>35</v>
      </c>
      <c r="I38" s="72" t="s">
        <v>35</v>
      </c>
      <c r="J38" s="72" t="s">
        <v>35</v>
      </c>
      <c r="K38" s="72">
        <v>20000</v>
      </c>
      <c r="L38" s="72" t="s">
        <v>35</v>
      </c>
      <c r="M38" s="72" t="s">
        <v>35</v>
      </c>
      <c r="N38" s="72" t="s">
        <v>35</v>
      </c>
      <c r="O38" s="72">
        <v>432344</v>
      </c>
      <c r="P38" s="72" t="s">
        <v>35</v>
      </c>
    </row>
    <row r="39" spans="1:16" ht="11.25">
      <c r="A39" s="69" t="s">
        <v>8</v>
      </c>
      <c r="B39" s="70" t="s">
        <v>8</v>
      </c>
      <c r="C39" s="70" t="s">
        <v>42</v>
      </c>
      <c r="D39" s="70" t="s">
        <v>8</v>
      </c>
      <c r="E39" s="70" t="s">
        <v>8</v>
      </c>
      <c r="F39" s="71" t="s">
        <v>219</v>
      </c>
      <c r="G39" s="72">
        <v>452344</v>
      </c>
      <c r="H39" s="72" t="s">
        <v>35</v>
      </c>
      <c r="I39" s="72" t="s">
        <v>35</v>
      </c>
      <c r="J39" s="72" t="s">
        <v>35</v>
      </c>
      <c r="K39" s="72">
        <v>20000</v>
      </c>
      <c r="L39" s="72" t="s">
        <v>35</v>
      </c>
      <c r="M39" s="72" t="s">
        <v>35</v>
      </c>
      <c r="N39" s="72" t="s">
        <v>35</v>
      </c>
      <c r="O39" s="72">
        <v>432344</v>
      </c>
      <c r="P39" s="72" t="s">
        <v>35</v>
      </c>
    </row>
    <row r="40" spans="1:16" ht="11.25">
      <c r="A40" s="69" t="s">
        <v>8</v>
      </c>
      <c r="B40" s="70" t="s">
        <v>8</v>
      </c>
      <c r="C40" s="70" t="s">
        <v>8</v>
      </c>
      <c r="D40" s="70" t="s">
        <v>46</v>
      </c>
      <c r="E40" s="70" t="s">
        <v>8</v>
      </c>
      <c r="F40" s="71" t="s">
        <v>230</v>
      </c>
      <c r="G40" s="72">
        <v>452344</v>
      </c>
      <c r="H40" s="72" t="s">
        <v>35</v>
      </c>
      <c r="I40" s="72" t="s">
        <v>35</v>
      </c>
      <c r="J40" s="72" t="s">
        <v>35</v>
      </c>
      <c r="K40" s="72">
        <v>20000</v>
      </c>
      <c r="L40" s="72" t="s">
        <v>35</v>
      </c>
      <c r="M40" s="72" t="s">
        <v>35</v>
      </c>
      <c r="N40" s="72" t="s">
        <v>35</v>
      </c>
      <c r="O40" s="72">
        <v>432344</v>
      </c>
      <c r="P40" s="72" t="s">
        <v>35</v>
      </c>
    </row>
    <row r="41" spans="1:16" ht="11.25">
      <c r="A41" s="69" t="s">
        <v>8</v>
      </c>
      <c r="B41" s="70" t="s">
        <v>8</v>
      </c>
      <c r="C41" s="70" t="s">
        <v>8</v>
      </c>
      <c r="D41" s="70" t="s">
        <v>8</v>
      </c>
      <c r="E41" s="70" t="s">
        <v>231</v>
      </c>
      <c r="F41" s="71" t="s">
        <v>232</v>
      </c>
      <c r="G41" s="72">
        <v>452344</v>
      </c>
      <c r="H41" s="72" t="s">
        <v>35</v>
      </c>
      <c r="I41" s="72" t="s">
        <v>35</v>
      </c>
      <c r="J41" s="72" t="s">
        <v>35</v>
      </c>
      <c r="K41" s="72">
        <v>20000</v>
      </c>
      <c r="L41" s="72" t="s">
        <v>35</v>
      </c>
      <c r="M41" s="72" t="s">
        <v>35</v>
      </c>
      <c r="N41" s="72" t="s">
        <v>35</v>
      </c>
      <c r="O41" s="72">
        <v>432344</v>
      </c>
      <c r="P41" s="72" t="s">
        <v>35</v>
      </c>
    </row>
    <row r="42" spans="1:16" ht="11.25">
      <c r="A42" s="69" t="s">
        <v>237</v>
      </c>
      <c r="B42" s="70" t="s">
        <v>8</v>
      </c>
      <c r="C42" s="70" t="s">
        <v>8</v>
      </c>
      <c r="D42" s="70" t="s">
        <v>8</v>
      </c>
      <c r="E42" s="70" t="s">
        <v>8</v>
      </c>
      <c r="F42" s="71" t="s">
        <v>238</v>
      </c>
      <c r="G42" s="72">
        <v>4523413</v>
      </c>
      <c r="H42" s="72" t="s">
        <v>35</v>
      </c>
      <c r="I42" s="72" t="s">
        <v>35</v>
      </c>
      <c r="J42" s="72" t="s">
        <v>35</v>
      </c>
      <c r="K42" s="72">
        <v>257113</v>
      </c>
      <c r="L42" s="72" t="s">
        <v>35</v>
      </c>
      <c r="M42" s="72" t="s">
        <v>35</v>
      </c>
      <c r="N42" s="72" t="s">
        <v>35</v>
      </c>
      <c r="O42" s="72">
        <v>4266300</v>
      </c>
      <c r="P42" s="72" t="s">
        <v>35</v>
      </c>
    </row>
    <row r="43" spans="1:16" ht="11.25">
      <c r="A43" s="69" t="s">
        <v>8</v>
      </c>
      <c r="B43" s="70" t="s">
        <v>55</v>
      </c>
      <c r="C43" s="70" t="s">
        <v>8</v>
      </c>
      <c r="D43" s="70" t="s">
        <v>8</v>
      </c>
      <c r="E43" s="70" t="s">
        <v>8</v>
      </c>
      <c r="F43" s="71" t="s">
        <v>218</v>
      </c>
      <c r="G43" s="72">
        <v>204134</v>
      </c>
      <c r="H43" s="72" t="s">
        <v>35</v>
      </c>
      <c r="I43" s="72" t="s">
        <v>35</v>
      </c>
      <c r="J43" s="72" t="s">
        <v>35</v>
      </c>
      <c r="K43" s="72" t="s">
        <v>35</v>
      </c>
      <c r="L43" s="72" t="s">
        <v>35</v>
      </c>
      <c r="M43" s="72" t="s">
        <v>35</v>
      </c>
      <c r="N43" s="72" t="s">
        <v>35</v>
      </c>
      <c r="O43" s="72">
        <v>204134</v>
      </c>
      <c r="P43" s="72" t="s">
        <v>35</v>
      </c>
    </row>
    <row r="44" spans="1:16" ht="11.25">
      <c r="A44" s="69" t="s">
        <v>8</v>
      </c>
      <c r="B44" s="70" t="s">
        <v>8</v>
      </c>
      <c r="C44" s="70" t="s">
        <v>42</v>
      </c>
      <c r="D44" s="70" t="s">
        <v>8</v>
      </c>
      <c r="E44" s="70" t="s">
        <v>8</v>
      </c>
      <c r="F44" s="71" t="s">
        <v>219</v>
      </c>
      <c r="G44" s="72">
        <v>204134</v>
      </c>
      <c r="H44" s="72" t="s">
        <v>35</v>
      </c>
      <c r="I44" s="72" t="s">
        <v>35</v>
      </c>
      <c r="J44" s="72" t="s">
        <v>35</v>
      </c>
      <c r="K44" s="72" t="s">
        <v>35</v>
      </c>
      <c r="L44" s="72" t="s">
        <v>35</v>
      </c>
      <c r="M44" s="72" t="s">
        <v>35</v>
      </c>
      <c r="N44" s="72" t="s">
        <v>35</v>
      </c>
      <c r="O44" s="72">
        <v>204134</v>
      </c>
      <c r="P44" s="72" t="s">
        <v>35</v>
      </c>
    </row>
    <row r="45" spans="1:16" ht="11.25">
      <c r="A45" s="69" t="s">
        <v>8</v>
      </c>
      <c r="B45" s="70" t="s">
        <v>8</v>
      </c>
      <c r="C45" s="70" t="s">
        <v>8</v>
      </c>
      <c r="D45" s="70" t="s">
        <v>39</v>
      </c>
      <c r="E45" s="70" t="s">
        <v>8</v>
      </c>
      <c r="F45" s="71" t="s">
        <v>220</v>
      </c>
      <c r="G45" s="72">
        <v>204134</v>
      </c>
      <c r="H45" s="72" t="s">
        <v>35</v>
      </c>
      <c r="I45" s="72" t="s">
        <v>35</v>
      </c>
      <c r="J45" s="72" t="s">
        <v>35</v>
      </c>
      <c r="K45" s="72" t="s">
        <v>35</v>
      </c>
      <c r="L45" s="72" t="s">
        <v>35</v>
      </c>
      <c r="M45" s="72" t="s">
        <v>35</v>
      </c>
      <c r="N45" s="72" t="s">
        <v>35</v>
      </c>
      <c r="O45" s="72">
        <v>204134</v>
      </c>
      <c r="P45" s="72" t="s">
        <v>35</v>
      </c>
    </row>
    <row r="46" spans="1:16" ht="11.25">
      <c r="A46" s="69" t="s">
        <v>8</v>
      </c>
      <c r="B46" s="70" t="s">
        <v>8</v>
      </c>
      <c r="C46" s="70" t="s">
        <v>8</v>
      </c>
      <c r="D46" s="70" t="s">
        <v>8</v>
      </c>
      <c r="E46" s="70" t="s">
        <v>39</v>
      </c>
      <c r="F46" s="71" t="s">
        <v>221</v>
      </c>
      <c r="G46" s="72">
        <v>204134</v>
      </c>
      <c r="H46" s="72" t="s">
        <v>35</v>
      </c>
      <c r="I46" s="72" t="s">
        <v>35</v>
      </c>
      <c r="J46" s="72" t="s">
        <v>35</v>
      </c>
      <c r="K46" s="72" t="s">
        <v>35</v>
      </c>
      <c r="L46" s="72" t="s">
        <v>35</v>
      </c>
      <c r="M46" s="72" t="s">
        <v>35</v>
      </c>
      <c r="N46" s="72" t="s">
        <v>35</v>
      </c>
      <c r="O46" s="72">
        <v>204134</v>
      </c>
      <c r="P46" s="72" t="s">
        <v>35</v>
      </c>
    </row>
    <row r="47" spans="1:16" ht="11.25">
      <c r="A47" s="69" t="s">
        <v>8</v>
      </c>
      <c r="B47" s="70" t="s">
        <v>228</v>
      </c>
      <c r="C47" s="70" t="s">
        <v>8</v>
      </c>
      <c r="D47" s="70" t="s">
        <v>8</v>
      </c>
      <c r="E47" s="70" t="s">
        <v>8</v>
      </c>
      <c r="F47" s="71" t="s">
        <v>229</v>
      </c>
      <c r="G47" s="72">
        <v>4319279</v>
      </c>
      <c r="H47" s="72" t="s">
        <v>35</v>
      </c>
      <c r="I47" s="72" t="s">
        <v>35</v>
      </c>
      <c r="J47" s="72" t="s">
        <v>35</v>
      </c>
      <c r="K47" s="72">
        <v>257113</v>
      </c>
      <c r="L47" s="72" t="s">
        <v>35</v>
      </c>
      <c r="M47" s="72" t="s">
        <v>35</v>
      </c>
      <c r="N47" s="72" t="s">
        <v>35</v>
      </c>
      <c r="O47" s="72">
        <v>4062166</v>
      </c>
      <c r="P47" s="72" t="s">
        <v>35</v>
      </c>
    </row>
    <row r="48" spans="1:16" ht="11.25">
      <c r="A48" s="69" t="s">
        <v>8</v>
      </c>
      <c r="B48" s="70" t="s">
        <v>8</v>
      </c>
      <c r="C48" s="70" t="s">
        <v>42</v>
      </c>
      <c r="D48" s="70" t="s">
        <v>8</v>
      </c>
      <c r="E48" s="70" t="s">
        <v>8</v>
      </c>
      <c r="F48" s="71" t="s">
        <v>219</v>
      </c>
      <c r="G48" s="72">
        <v>4319279</v>
      </c>
      <c r="H48" s="72" t="s">
        <v>35</v>
      </c>
      <c r="I48" s="72" t="s">
        <v>35</v>
      </c>
      <c r="J48" s="72" t="s">
        <v>35</v>
      </c>
      <c r="K48" s="72">
        <v>257113</v>
      </c>
      <c r="L48" s="72" t="s">
        <v>35</v>
      </c>
      <c r="M48" s="72" t="s">
        <v>35</v>
      </c>
      <c r="N48" s="72" t="s">
        <v>35</v>
      </c>
      <c r="O48" s="72">
        <v>4062166</v>
      </c>
      <c r="P48" s="72" t="s">
        <v>35</v>
      </c>
    </row>
    <row r="49" spans="1:16" ht="11.25">
      <c r="A49" s="69" t="s">
        <v>8</v>
      </c>
      <c r="B49" s="70" t="s">
        <v>8</v>
      </c>
      <c r="C49" s="70" t="s">
        <v>8</v>
      </c>
      <c r="D49" s="70" t="s">
        <v>46</v>
      </c>
      <c r="E49" s="70" t="s">
        <v>8</v>
      </c>
      <c r="F49" s="71" t="s">
        <v>230</v>
      </c>
      <c r="G49" s="72">
        <v>4319279</v>
      </c>
      <c r="H49" s="72" t="s">
        <v>35</v>
      </c>
      <c r="I49" s="72" t="s">
        <v>35</v>
      </c>
      <c r="J49" s="72" t="s">
        <v>35</v>
      </c>
      <c r="K49" s="72">
        <v>257113</v>
      </c>
      <c r="L49" s="72" t="s">
        <v>35</v>
      </c>
      <c r="M49" s="72" t="s">
        <v>35</v>
      </c>
      <c r="N49" s="72" t="s">
        <v>35</v>
      </c>
      <c r="O49" s="72">
        <v>4062166</v>
      </c>
      <c r="P49" s="72" t="s">
        <v>35</v>
      </c>
    </row>
    <row r="50" spans="1:16" ht="11.25">
      <c r="A50" s="69" t="s">
        <v>8</v>
      </c>
      <c r="B50" s="70" t="s">
        <v>8</v>
      </c>
      <c r="C50" s="70" t="s">
        <v>8</v>
      </c>
      <c r="D50" s="70" t="s">
        <v>8</v>
      </c>
      <c r="E50" s="70" t="s">
        <v>231</v>
      </c>
      <c r="F50" s="71" t="s">
        <v>232</v>
      </c>
      <c r="G50" s="72">
        <v>4319279</v>
      </c>
      <c r="H50" s="72" t="s">
        <v>35</v>
      </c>
      <c r="I50" s="72" t="s">
        <v>35</v>
      </c>
      <c r="J50" s="72" t="s">
        <v>35</v>
      </c>
      <c r="K50" s="72">
        <v>257113</v>
      </c>
      <c r="L50" s="72" t="s">
        <v>35</v>
      </c>
      <c r="M50" s="72" t="s">
        <v>35</v>
      </c>
      <c r="N50" s="72" t="s">
        <v>35</v>
      </c>
      <c r="O50" s="72">
        <v>4062166</v>
      </c>
      <c r="P50" s="72" t="s">
        <v>35</v>
      </c>
    </row>
    <row r="51" spans="1:16" ht="11.25">
      <c r="A51" s="69" t="s">
        <v>239</v>
      </c>
      <c r="B51" s="70" t="s">
        <v>8</v>
      </c>
      <c r="C51" s="70" t="s">
        <v>8</v>
      </c>
      <c r="D51" s="70" t="s">
        <v>8</v>
      </c>
      <c r="E51" s="70" t="s">
        <v>8</v>
      </c>
      <c r="F51" s="71" t="s">
        <v>240</v>
      </c>
      <c r="G51" s="72">
        <v>446039</v>
      </c>
      <c r="H51" s="72" t="s">
        <v>35</v>
      </c>
      <c r="I51" s="72" t="s">
        <v>35</v>
      </c>
      <c r="J51" s="72" t="s">
        <v>35</v>
      </c>
      <c r="K51" s="72">
        <v>3484</v>
      </c>
      <c r="L51" s="72" t="s">
        <v>35</v>
      </c>
      <c r="M51" s="72" t="s">
        <v>35</v>
      </c>
      <c r="N51" s="72" t="s">
        <v>35</v>
      </c>
      <c r="O51" s="72">
        <v>442555</v>
      </c>
      <c r="P51" s="72" t="s">
        <v>35</v>
      </c>
    </row>
    <row r="52" spans="1:16" ht="11.25">
      <c r="A52" s="69" t="s">
        <v>8</v>
      </c>
      <c r="B52" s="70" t="s">
        <v>55</v>
      </c>
      <c r="C52" s="70" t="s">
        <v>8</v>
      </c>
      <c r="D52" s="70" t="s">
        <v>8</v>
      </c>
      <c r="E52" s="70" t="s">
        <v>8</v>
      </c>
      <c r="F52" s="71" t="s">
        <v>218</v>
      </c>
      <c r="G52" s="72">
        <v>446039</v>
      </c>
      <c r="H52" s="72" t="s">
        <v>35</v>
      </c>
      <c r="I52" s="72" t="s">
        <v>35</v>
      </c>
      <c r="J52" s="72" t="s">
        <v>35</v>
      </c>
      <c r="K52" s="72">
        <v>3484</v>
      </c>
      <c r="L52" s="72" t="s">
        <v>35</v>
      </c>
      <c r="M52" s="72" t="s">
        <v>35</v>
      </c>
      <c r="N52" s="72" t="s">
        <v>35</v>
      </c>
      <c r="O52" s="72">
        <v>442555</v>
      </c>
      <c r="P52" s="72" t="s">
        <v>35</v>
      </c>
    </row>
    <row r="53" spans="1:16" ht="11.25">
      <c r="A53" s="69" t="s">
        <v>8</v>
      </c>
      <c r="B53" s="70" t="s">
        <v>8</v>
      </c>
      <c r="C53" s="70" t="s">
        <v>42</v>
      </c>
      <c r="D53" s="70" t="s">
        <v>8</v>
      </c>
      <c r="E53" s="70" t="s">
        <v>8</v>
      </c>
      <c r="F53" s="71" t="s">
        <v>219</v>
      </c>
      <c r="G53" s="72">
        <v>446039</v>
      </c>
      <c r="H53" s="72" t="s">
        <v>35</v>
      </c>
      <c r="I53" s="72" t="s">
        <v>35</v>
      </c>
      <c r="J53" s="72" t="s">
        <v>35</v>
      </c>
      <c r="K53" s="72">
        <v>3484</v>
      </c>
      <c r="L53" s="72" t="s">
        <v>35</v>
      </c>
      <c r="M53" s="72" t="s">
        <v>35</v>
      </c>
      <c r="N53" s="72" t="s">
        <v>35</v>
      </c>
      <c r="O53" s="72">
        <v>442555</v>
      </c>
      <c r="P53" s="72" t="s">
        <v>35</v>
      </c>
    </row>
    <row r="54" spans="1:16" ht="11.25">
      <c r="A54" s="69" t="s">
        <v>8</v>
      </c>
      <c r="B54" s="70" t="s">
        <v>8</v>
      </c>
      <c r="C54" s="70" t="s">
        <v>8</v>
      </c>
      <c r="D54" s="70" t="s">
        <v>39</v>
      </c>
      <c r="E54" s="70" t="s">
        <v>8</v>
      </c>
      <c r="F54" s="71" t="s">
        <v>220</v>
      </c>
      <c r="G54" s="72">
        <v>446039</v>
      </c>
      <c r="H54" s="72" t="s">
        <v>35</v>
      </c>
      <c r="I54" s="72" t="s">
        <v>35</v>
      </c>
      <c r="J54" s="72" t="s">
        <v>35</v>
      </c>
      <c r="K54" s="72">
        <v>3484</v>
      </c>
      <c r="L54" s="72" t="s">
        <v>35</v>
      </c>
      <c r="M54" s="72" t="s">
        <v>35</v>
      </c>
      <c r="N54" s="72" t="s">
        <v>35</v>
      </c>
      <c r="O54" s="72">
        <v>442555</v>
      </c>
      <c r="P54" s="72" t="s">
        <v>35</v>
      </c>
    </row>
    <row r="55" spans="1:16" ht="11.25">
      <c r="A55" s="74" t="s">
        <v>8</v>
      </c>
      <c r="B55" s="75" t="s">
        <v>8</v>
      </c>
      <c r="C55" s="75" t="s">
        <v>8</v>
      </c>
      <c r="D55" s="75" t="s">
        <v>8</v>
      </c>
      <c r="E55" s="75" t="s">
        <v>39</v>
      </c>
      <c r="F55" s="76" t="s">
        <v>221</v>
      </c>
      <c r="G55" s="77">
        <v>446039</v>
      </c>
      <c r="H55" s="77" t="s">
        <v>35</v>
      </c>
      <c r="I55" s="77" t="s">
        <v>35</v>
      </c>
      <c r="J55" s="77" t="s">
        <v>35</v>
      </c>
      <c r="K55" s="77">
        <v>3484</v>
      </c>
      <c r="L55" s="77" t="s">
        <v>35</v>
      </c>
      <c r="M55" s="77" t="s">
        <v>35</v>
      </c>
      <c r="N55" s="77" t="s">
        <v>35</v>
      </c>
      <c r="O55" s="77">
        <v>442555</v>
      </c>
      <c r="P55" s="77" t="s">
        <v>35</v>
      </c>
    </row>
    <row r="56" spans="1:16" ht="11.25">
      <c r="A56" s="69" t="s">
        <v>241</v>
      </c>
      <c r="B56" s="70" t="s">
        <v>8</v>
      </c>
      <c r="C56" s="70" t="s">
        <v>8</v>
      </c>
      <c r="D56" s="70" t="s">
        <v>8</v>
      </c>
      <c r="E56" s="70" t="s">
        <v>8</v>
      </c>
      <c r="F56" s="71" t="s">
        <v>242</v>
      </c>
      <c r="G56" s="72">
        <v>186009</v>
      </c>
      <c r="H56" s="72" t="s">
        <v>35</v>
      </c>
      <c r="I56" s="72" t="s">
        <v>35</v>
      </c>
      <c r="J56" s="72" t="s">
        <v>35</v>
      </c>
      <c r="K56" s="72">
        <v>61000</v>
      </c>
      <c r="L56" s="72" t="s">
        <v>35</v>
      </c>
      <c r="M56" s="72" t="s">
        <v>35</v>
      </c>
      <c r="N56" s="72" t="s">
        <v>35</v>
      </c>
      <c r="O56" s="72">
        <v>125009</v>
      </c>
      <c r="P56" s="72" t="s">
        <v>35</v>
      </c>
    </row>
    <row r="57" spans="1:16" ht="11.25">
      <c r="A57" s="69" t="s">
        <v>8</v>
      </c>
      <c r="B57" s="70" t="s">
        <v>55</v>
      </c>
      <c r="C57" s="70" t="s">
        <v>8</v>
      </c>
      <c r="D57" s="70" t="s">
        <v>8</v>
      </c>
      <c r="E57" s="70" t="s">
        <v>8</v>
      </c>
      <c r="F57" s="71" t="s">
        <v>218</v>
      </c>
      <c r="G57" s="72">
        <v>186009</v>
      </c>
      <c r="H57" s="72" t="s">
        <v>35</v>
      </c>
      <c r="I57" s="72" t="s">
        <v>35</v>
      </c>
      <c r="J57" s="72" t="s">
        <v>35</v>
      </c>
      <c r="K57" s="72">
        <v>61000</v>
      </c>
      <c r="L57" s="72" t="s">
        <v>35</v>
      </c>
      <c r="M57" s="72" t="s">
        <v>35</v>
      </c>
      <c r="N57" s="72" t="s">
        <v>35</v>
      </c>
      <c r="O57" s="72">
        <v>125009</v>
      </c>
      <c r="P57" s="72" t="s">
        <v>35</v>
      </c>
    </row>
    <row r="58" spans="1:16" ht="11.25">
      <c r="A58" s="69" t="s">
        <v>8</v>
      </c>
      <c r="B58" s="70" t="s">
        <v>8</v>
      </c>
      <c r="C58" s="70" t="s">
        <v>42</v>
      </c>
      <c r="D58" s="70" t="s">
        <v>8</v>
      </c>
      <c r="E58" s="70" t="s">
        <v>8</v>
      </c>
      <c r="F58" s="71" t="s">
        <v>219</v>
      </c>
      <c r="G58" s="72">
        <v>186009</v>
      </c>
      <c r="H58" s="72" t="s">
        <v>35</v>
      </c>
      <c r="I58" s="72" t="s">
        <v>35</v>
      </c>
      <c r="J58" s="72" t="s">
        <v>35</v>
      </c>
      <c r="K58" s="72">
        <v>61000</v>
      </c>
      <c r="L58" s="72" t="s">
        <v>35</v>
      </c>
      <c r="M58" s="72" t="s">
        <v>35</v>
      </c>
      <c r="N58" s="72" t="s">
        <v>35</v>
      </c>
      <c r="O58" s="72">
        <v>125009</v>
      </c>
      <c r="P58" s="72" t="s">
        <v>35</v>
      </c>
    </row>
    <row r="59" spans="1:16" ht="11.25">
      <c r="A59" s="69" t="s">
        <v>8</v>
      </c>
      <c r="B59" s="70" t="s">
        <v>8</v>
      </c>
      <c r="C59" s="70" t="s">
        <v>8</v>
      </c>
      <c r="D59" s="70" t="s">
        <v>39</v>
      </c>
      <c r="E59" s="70" t="s">
        <v>8</v>
      </c>
      <c r="F59" s="71" t="s">
        <v>220</v>
      </c>
      <c r="G59" s="72">
        <v>186009</v>
      </c>
      <c r="H59" s="72" t="s">
        <v>35</v>
      </c>
      <c r="I59" s="72" t="s">
        <v>35</v>
      </c>
      <c r="J59" s="72" t="s">
        <v>35</v>
      </c>
      <c r="K59" s="72">
        <v>61000</v>
      </c>
      <c r="L59" s="72" t="s">
        <v>35</v>
      </c>
      <c r="M59" s="72" t="s">
        <v>35</v>
      </c>
      <c r="N59" s="72" t="s">
        <v>35</v>
      </c>
      <c r="O59" s="72">
        <v>125009</v>
      </c>
      <c r="P59" s="72" t="s">
        <v>35</v>
      </c>
    </row>
    <row r="60" spans="1:16" ht="11.25">
      <c r="A60" s="69" t="s">
        <v>8</v>
      </c>
      <c r="B60" s="70" t="s">
        <v>8</v>
      </c>
      <c r="C60" s="70" t="s">
        <v>8</v>
      </c>
      <c r="D60" s="70" t="s">
        <v>8</v>
      </c>
      <c r="E60" s="70" t="s">
        <v>39</v>
      </c>
      <c r="F60" s="71" t="s">
        <v>221</v>
      </c>
      <c r="G60" s="72">
        <v>186009</v>
      </c>
      <c r="H60" s="72" t="s">
        <v>35</v>
      </c>
      <c r="I60" s="72" t="s">
        <v>35</v>
      </c>
      <c r="J60" s="72" t="s">
        <v>35</v>
      </c>
      <c r="K60" s="72">
        <v>61000</v>
      </c>
      <c r="L60" s="72" t="s">
        <v>35</v>
      </c>
      <c r="M60" s="72" t="s">
        <v>35</v>
      </c>
      <c r="N60" s="72" t="s">
        <v>35</v>
      </c>
      <c r="O60" s="72">
        <v>125009</v>
      </c>
      <c r="P60" s="72" t="s">
        <v>35</v>
      </c>
    </row>
    <row r="61" spans="1:16" ht="11.25">
      <c r="A61" s="69" t="s">
        <v>243</v>
      </c>
      <c r="B61" s="70" t="s">
        <v>8</v>
      </c>
      <c r="C61" s="70" t="s">
        <v>8</v>
      </c>
      <c r="D61" s="70" t="s">
        <v>8</v>
      </c>
      <c r="E61" s="70" t="s">
        <v>8</v>
      </c>
      <c r="F61" s="71" t="s">
        <v>244</v>
      </c>
      <c r="G61" s="72">
        <v>60000</v>
      </c>
      <c r="H61" s="72" t="s">
        <v>35</v>
      </c>
      <c r="I61" s="72" t="s">
        <v>35</v>
      </c>
      <c r="J61" s="72" t="s">
        <v>35</v>
      </c>
      <c r="K61" s="72">
        <v>10950</v>
      </c>
      <c r="L61" s="72" t="s">
        <v>35</v>
      </c>
      <c r="M61" s="72" t="s">
        <v>35</v>
      </c>
      <c r="N61" s="72" t="s">
        <v>35</v>
      </c>
      <c r="O61" s="72">
        <v>49050</v>
      </c>
      <c r="P61" s="72" t="s">
        <v>35</v>
      </c>
    </row>
    <row r="62" spans="1:16" ht="11.25">
      <c r="A62" s="69" t="s">
        <v>8</v>
      </c>
      <c r="B62" s="70" t="s">
        <v>55</v>
      </c>
      <c r="C62" s="70" t="s">
        <v>8</v>
      </c>
      <c r="D62" s="70" t="s">
        <v>8</v>
      </c>
      <c r="E62" s="70" t="s">
        <v>8</v>
      </c>
      <c r="F62" s="71" t="s">
        <v>218</v>
      </c>
      <c r="G62" s="72">
        <v>60000</v>
      </c>
      <c r="H62" s="72" t="s">
        <v>35</v>
      </c>
      <c r="I62" s="72" t="s">
        <v>35</v>
      </c>
      <c r="J62" s="72" t="s">
        <v>35</v>
      </c>
      <c r="K62" s="72">
        <v>10950</v>
      </c>
      <c r="L62" s="72" t="s">
        <v>35</v>
      </c>
      <c r="M62" s="72" t="s">
        <v>35</v>
      </c>
      <c r="N62" s="72" t="s">
        <v>35</v>
      </c>
      <c r="O62" s="72">
        <v>49050</v>
      </c>
      <c r="P62" s="72" t="s">
        <v>35</v>
      </c>
    </row>
    <row r="63" spans="1:16" ht="11.25">
      <c r="A63" s="69" t="s">
        <v>8</v>
      </c>
      <c r="B63" s="70" t="s">
        <v>8</v>
      </c>
      <c r="C63" s="70" t="s">
        <v>42</v>
      </c>
      <c r="D63" s="70" t="s">
        <v>8</v>
      </c>
      <c r="E63" s="70" t="s">
        <v>8</v>
      </c>
      <c r="F63" s="71" t="s">
        <v>219</v>
      </c>
      <c r="G63" s="72">
        <v>60000</v>
      </c>
      <c r="H63" s="72" t="s">
        <v>35</v>
      </c>
      <c r="I63" s="72" t="s">
        <v>35</v>
      </c>
      <c r="J63" s="72" t="s">
        <v>35</v>
      </c>
      <c r="K63" s="72">
        <v>10950</v>
      </c>
      <c r="L63" s="72" t="s">
        <v>35</v>
      </c>
      <c r="M63" s="72" t="s">
        <v>35</v>
      </c>
      <c r="N63" s="72" t="s">
        <v>35</v>
      </c>
      <c r="O63" s="72">
        <v>49050</v>
      </c>
      <c r="P63" s="72" t="s">
        <v>35</v>
      </c>
    </row>
    <row r="64" spans="1:16" ht="11.25">
      <c r="A64" s="69" t="s">
        <v>8</v>
      </c>
      <c r="B64" s="70" t="s">
        <v>8</v>
      </c>
      <c r="C64" s="70" t="s">
        <v>8</v>
      </c>
      <c r="D64" s="70" t="s">
        <v>39</v>
      </c>
      <c r="E64" s="70" t="s">
        <v>8</v>
      </c>
      <c r="F64" s="71" t="s">
        <v>220</v>
      </c>
      <c r="G64" s="72">
        <v>60000</v>
      </c>
      <c r="H64" s="72" t="s">
        <v>35</v>
      </c>
      <c r="I64" s="72" t="s">
        <v>35</v>
      </c>
      <c r="J64" s="72" t="s">
        <v>35</v>
      </c>
      <c r="K64" s="72">
        <v>10950</v>
      </c>
      <c r="L64" s="72" t="s">
        <v>35</v>
      </c>
      <c r="M64" s="72" t="s">
        <v>35</v>
      </c>
      <c r="N64" s="72" t="s">
        <v>35</v>
      </c>
      <c r="O64" s="72">
        <v>49050</v>
      </c>
      <c r="P64" s="72" t="s">
        <v>35</v>
      </c>
    </row>
    <row r="65" spans="1:16" ht="11.25">
      <c r="A65" s="69" t="s">
        <v>8</v>
      </c>
      <c r="B65" s="70" t="s">
        <v>8</v>
      </c>
      <c r="C65" s="70" t="s">
        <v>8</v>
      </c>
      <c r="D65" s="70" t="s">
        <v>8</v>
      </c>
      <c r="E65" s="70" t="s">
        <v>39</v>
      </c>
      <c r="F65" s="71" t="s">
        <v>221</v>
      </c>
      <c r="G65" s="72">
        <v>60000</v>
      </c>
      <c r="H65" s="72" t="s">
        <v>35</v>
      </c>
      <c r="I65" s="72" t="s">
        <v>35</v>
      </c>
      <c r="J65" s="72" t="s">
        <v>35</v>
      </c>
      <c r="K65" s="72">
        <v>10950</v>
      </c>
      <c r="L65" s="72" t="s">
        <v>35</v>
      </c>
      <c r="M65" s="72" t="s">
        <v>35</v>
      </c>
      <c r="N65" s="72" t="s">
        <v>35</v>
      </c>
      <c r="O65" s="72">
        <v>49050</v>
      </c>
      <c r="P65" s="72" t="s">
        <v>35</v>
      </c>
    </row>
    <row r="66" spans="1:16" ht="11.25">
      <c r="A66" s="69" t="s">
        <v>245</v>
      </c>
      <c r="B66" s="70" t="s">
        <v>8</v>
      </c>
      <c r="C66" s="70" t="s">
        <v>8</v>
      </c>
      <c r="D66" s="70" t="s">
        <v>8</v>
      </c>
      <c r="E66" s="70" t="s">
        <v>8</v>
      </c>
      <c r="F66" s="71" t="s">
        <v>246</v>
      </c>
      <c r="G66" s="72">
        <v>353481</v>
      </c>
      <c r="H66" s="72" t="s">
        <v>35</v>
      </c>
      <c r="I66" s="72" t="s">
        <v>35</v>
      </c>
      <c r="J66" s="72" t="s">
        <v>35</v>
      </c>
      <c r="K66" s="72">
        <v>11614</v>
      </c>
      <c r="L66" s="72" t="s">
        <v>35</v>
      </c>
      <c r="M66" s="72" t="s">
        <v>35</v>
      </c>
      <c r="N66" s="72" t="s">
        <v>35</v>
      </c>
      <c r="O66" s="72">
        <v>341867</v>
      </c>
      <c r="P66" s="72" t="s">
        <v>35</v>
      </c>
    </row>
    <row r="67" spans="1:16" ht="11.25">
      <c r="A67" s="69" t="s">
        <v>8</v>
      </c>
      <c r="B67" s="70" t="s">
        <v>55</v>
      </c>
      <c r="C67" s="70" t="s">
        <v>8</v>
      </c>
      <c r="D67" s="70" t="s">
        <v>8</v>
      </c>
      <c r="E67" s="70" t="s">
        <v>8</v>
      </c>
      <c r="F67" s="71" t="s">
        <v>218</v>
      </c>
      <c r="G67" s="72">
        <v>353481</v>
      </c>
      <c r="H67" s="72" t="s">
        <v>35</v>
      </c>
      <c r="I67" s="72" t="s">
        <v>35</v>
      </c>
      <c r="J67" s="72" t="s">
        <v>35</v>
      </c>
      <c r="K67" s="72">
        <v>11614</v>
      </c>
      <c r="L67" s="72" t="s">
        <v>35</v>
      </c>
      <c r="M67" s="72" t="s">
        <v>35</v>
      </c>
      <c r="N67" s="72" t="s">
        <v>35</v>
      </c>
      <c r="O67" s="72">
        <v>341867</v>
      </c>
      <c r="P67" s="72" t="s">
        <v>35</v>
      </c>
    </row>
    <row r="68" spans="1:16" ht="11.25">
      <c r="A68" s="69" t="s">
        <v>8</v>
      </c>
      <c r="B68" s="70" t="s">
        <v>8</v>
      </c>
      <c r="C68" s="70" t="s">
        <v>42</v>
      </c>
      <c r="D68" s="70" t="s">
        <v>8</v>
      </c>
      <c r="E68" s="70" t="s">
        <v>8</v>
      </c>
      <c r="F68" s="71" t="s">
        <v>219</v>
      </c>
      <c r="G68" s="72">
        <v>353481</v>
      </c>
      <c r="H68" s="72" t="s">
        <v>35</v>
      </c>
      <c r="I68" s="72" t="s">
        <v>35</v>
      </c>
      <c r="J68" s="72" t="s">
        <v>35</v>
      </c>
      <c r="K68" s="72">
        <v>11614</v>
      </c>
      <c r="L68" s="72" t="s">
        <v>35</v>
      </c>
      <c r="M68" s="72" t="s">
        <v>35</v>
      </c>
      <c r="N68" s="72" t="s">
        <v>35</v>
      </c>
      <c r="O68" s="72">
        <v>341867</v>
      </c>
      <c r="P68" s="72" t="s">
        <v>35</v>
      </c>
    </row>
    <row r="69" spans="1:16" ht="11.25">
      <c r="A69" s="69" t="s">
        <v>8</v>
      </c>
      <c r="B69" s="70" t="s">
        <v>8</v>
      </c>
      <c r="C69" s="70" t="s">
        <v>8</v>
      </c>
      <c r="D69" s="70" t="s">
        <v>39</v>
      </c>
      <c r="E69" s="70" t="s">
        <v>8</v>
      </c>
      <c r="F69" s="71" t="s">
        <v>220</v>
      </c>
      <c r="G69" s="72">
        <v>353481</v>
      </c>
      <c r="H69" s="72" t="s">
        <v>35</v>
      </c>
      <c r="I69" s="72" t="s">
        <v>35</v>
      </c>
      <c r="J69" s="72" t="s">
        <v>35</v>
      </c>
      <c r="K69" s="72">
        <v>11614</v>
      </c>
      <c r="L69" s="72" t="s">
        <v>35</v>
      </c>
      <c r="M69" s="72" t="s">
        <v>35</v>
      </c>
      <c r="N69" s="72" t="s">
        <v>35</v>
      </c>
      <c r="O69" s="72">
        <v>341867</v>
      </c>
      <c r="P69" s="72" t="s">
        <v>35</v>
      </c>
    </row>
    <row r="70" spans="1:16" ht="11.25">
      <c r="A70" s="69" t="s">
        <v>8</v>
      </c>
      <c r="B70" s="70" t="s">
        <v>8</v>
      </c>
      <c r="C70" s="70" t="s">
        <v>8</v>
      </c>
      <c r="D70" s="70" t="s">
        <v>8</v>
      </c>
      <c r="E70" s="70" t="s">
        <v>39</v>
      </c>
      <c r="F70" s="71" t="s">
        <v>221</v>
      </c>
      <c r="G70" s="72">
        <v>353481</v>
      </c>
      <c r="H70" s="72" t="s">
        <v>35</v>
      </c>
      <c r="I70" s="72" t="s">
        <v>35</v>
      </c>
      <c r="J70" s="72" t="s">
        <v>35</v>
      </c>
      <c r="K70" s="72">
        <v>11614</v>
      </c>
      <c r="L70" s="72" t="s">
        <v>35</v>
      </c>
      <c r="M70" s="72" t="s">
        <v>35</v>
      </c>
      <c r="N70" s="72" t="s">
        <v>35</v>
      </c>
      <c r="O70" s="72">
        <v>341867</v>
      </c>
      <c r="P70" s="72" t="s">
        <v>35</v>
      </c>
    </row>
    <row r="71" spans="1:16" ht="11.25">
      <c r="A71" s="69" t="s">
        <v>247</v>
      </c>
      <c r="B71" s="70" t="s">
        <v>8</v>
      </c>
      <c r="C71" s="70" t="s">
        <v>8</v>
      </c>
      <c r="D71" s="70" t="s">
        <v>8</v>
      </c>
      <c r="E71" s="70" t="s">
        <v>8</v>
      </c>
      <c r="F71" s="71" t="s">
        <v>248</v>
      </c>
      <c r="G71" s="72">
        <v>228951</v>
      </c>
      <c r="H71" s="72" t="s">
        <v>35</v>
      </c>
      <c r="I71" s="72" t="s">
        <v>35</v>
      </c>
      <c r="J71" s="72" t="s">
        <v>35</v>
      </c>
      <c r="K71" s="72" t="s">
        <v>35</v>
      </c>
      <c r="L71" s="72" t="s">
        <v>35</v>
      </c>
      <c r="M71" s="72" t="s">
        <v>35</v>
      </c>
      <c r="N71" s="72" t="s">
        <v>35</v>
      </c>
      <c r="O71" s="72">
        <v>228951</v>
      </c>
      <c r="P71" s="72" t="s">
        <v>35</v>
      </c>
    </row>
    <row r="72" spans="1:16" ht="11.25">
      <c r="A72" s="69" t="s">
        <v>8</v>
      </c>
      <c r="B72" s="70" t="s">
        <v>55</v>
      </c>
      <c r="C72" s="70" t="s">
        <v>8</v>
      </c>
      <c r="D72" s="70" t="s">
        <v>8</v>
      </c>
      <c r="E72" s="70" t="s">
        <v>8</v>
      </c>
      <c r="F72" s="71" t="s">
        <v>218</v>
      </c>
      <c r="G72" s="72">
        <v>228951</v>
      </c>
      <c r="H72" s="72" t="s">
        <v>35</v>
      </c>
      <c r="I72" s="72" t="s">
        <v>35</v>
      </c>
      <c r="J72" s="72" t="s">
        <v>35</v>
      </c>
      <c r="K72" s="72" t="s">
        <v>35</v>
      </c>
      <c r="L72" s="72" t="s">
        <v>35</v>
      </c>
      <c r="M72" s="72" t="s">
        <v>35</v>
      </c>
      <c r="N72" s="72" t="s">
        <v>35</v>
      </c>
      <c r="O72" s="72">
        <v>228951</v>
      </c>
      <c r="P72" s="72" t="s">
        <v>35</v>
      </c>
    </row>
    <row r="73" spans="1:16" ht="11.25">
      <c r="A73" s="69" t="s">
        <v>8</v>
      </c>
      <c r="B73" s="70" t="s">
        <v>8</v>
      </c>
      <c r="C73" s="70" t="s">
        <v>42</v>
      </c>
      <c r="D73" s="70" t="s">
        <v>8</v>
      </c>
      <c r="E73" s="70" t="s">
        <v>8</v>
      </c>
      <c r="F73" s="71" t="s">
        <v>219</v>
      </c>
      <c r="G73" s="72">
        <v>228951</v>
      </c>
      <c r="H73" s="72" t="s">
        <v>35</v>
      </c>
      <c r="I73" s="72" t="s">
        <v>35</v>
      </c>
      <c r="J73" s="72" t="s">
        <v>35</v>
      </c>
      <c r="K73" s="72" t="s">
        <v>35</v>
      </c>
      <c r="L73" s="72" t="s">
        <v>35</v>
      </c>
      <c r="M73" s="72" t="s">
        <v>35</v>
      </c>
      <c r="N73" s="72" t="s">
        <v>35</v>
      </c>
      <c r="O73" s="72">
        <v>228951</v>
      </c>
      <c r="P73" s="72" t="s">
        <v>35</v>
      </c>
    </row>
    <row r="74" spans="1:16" ht="11.25">
      <c r="A74" s="69" t="s">
        <v>8</v>
      </c>
      <c r="B74" s="70" t="s">
        <v>8</v>
      </c>
      <c r="C74" s="70" t="s">
        <v>8</v>
      </c>
      <c r="D74" s="70" t="s">
        <v>39</v>
      </c>
      <c r="E74" s="70" t="s">
        <v>8</v>
      </c>
      <c r="F74" s="71" t="s">
        <v>220</v>
      </c>
      <c r="G74" s="72">
        <v>228951</v>
      </c>
      <c r="H74" s="72" t="s">
        <v>35</v>
      </c>
      <c r="I74" s="72" t="s">
        <v>35</v>
      </c>
      <c r="J74" s="72" t="s">
        <v>35</v>
      </c>
      <c r="K74" s="72" t="s">
        <v>35</v>
      </c>
      <c r="L74" s="72" t="s">
        <v>35</v>
      </c>
      <c r="M74" s="72" t="s">
        <v>35</v>
      </c>
      <c r="N74" s="72" t="s">
        <v>35</v>
      </c>
      <c r="O74" s="72">
        <v>228951</v>
      </c>
      <c r="P74" s="72" t="s">
        <v>35</v>
      </c>
    </row>
    <row r="75" spans="1:16" ht="11.25">
      <c r="A75" s="69" t="s">
        <v>8</v>
      </c>
      <c r="B75" s="70" t="s">
        <v>8</v>
      </c>
      <c r="C75" s="70" t="s">
        <v>8</v>
      </c>
      <c r="D75" s="70" t="s">
        <v>8</v>
      </c>
      <c r="E75" s="70" t="s">
        <v>39</v>
      </c>
      <c r="F75" s="71" t="s">
        <v>221</v>
      </c>
      <c r="G75" s="72">
        <v>228951</v>
      </c>
      <c r="H75" s="72" t="s">
        <v>35</v>
      </c>
      <c r="I75" s="72" t="s">
        <v>35</v>
      </c>
      <c r="J75" s="72" t="s">
        <v>35</v>
      </c>
      <c r="K75" s="72" t="s">
        <v>35</v>
      </c>
      <c r="L75" s="72" t="s">
        <v>35</v>
      </c>
      <c r="M75" s="72" t="s">
        <v>35</v>
      </c>
      <c r="N75" s="72" t="s">
        <v>35</v>
      </c>
      <c r="O75" s="72">
        <v>228951</v>
      </c>
      <c r="P75" s="72" t="s">
        <v>35</v>
      </c>
    </row>
    <row r="76" spans="1:16" ht="11.25">
      <c r="A76" s="69" t="s">
        <v>249</v>
      </c>
      <c r="B76" s="70" t="s">
        <v>8</v>
      </c>
      <c r="C76" s="70" t="s">
        <v>8</v>
      </c>
      <c r="D76" s="70" t="s">
        <v>8</v>
      </c>
      <c r="E76" s="70" t="s">
        <v>8</v>
      </c>
      <c r="F76" s="71" t="s">
        <v>250</v>
      </c>
      <c r="G76" s="72">
        <v>36795</v>
      </c>
      <c r="H76" s="72" t="s">
        <v>35</v>
      </c>
      <c r="I76" s="72" t="s">
        <v>35</v>
      </c>
      <c r="J76" s="72" t="s">
        <v>35</v>
      </c>
      <c r="K76" s="72" t="s">
        <v>35</v>
      </c>
      <c r="L76" s="72" t="s">
        <v>35</v>
      </c>
      <c r="M76" s="72" t="s">
        <v>35</v>
      </c>
      <c r="N76" s="72" t="s">
        <v>35</v>
      </c>
      <c r="O76" s="72">
        <v>36795</v>
      </c>
      <c r="P76" s="72" t="s">
        <v>35</v>
      </c>
    </row>
    <row r="77" spans="1:16" ht="11.25">
      <c r="A77" s="69" t="s">
        <v>8</v>
      </c>
      <c r="B77" s="70" t="s">
        <v>55</v>
      </c>
      <c r="C77" s="70" t="s">
        <v>8</v>
      </c>
      <c r="D77" s="70" t="s">
        <v>8</v>
      </c>
      <c r="E77" s="70" t="s">
        <v>8</v>
      </c>
      <c r="F77" s="71" t="s">
        <v>218</v>
      </c>
      <c r="G77" s="72">
        <v>36795</v>
      </c>
      <c r="H77" s="72" t="s">
        <v>35</v>
      </c>
      <c r="I77" s="72" t="s">
        <v>35</v>
      </c>
      <c r="J77" s="72" t="s">
        <v>35</v>
      </c>
      <c r="K77" s="72" t="s">
        <v>35</v>
      </c>
      <c r="L77" s="72" t="s">
        <v>35</v>
      </c>
      <c r="M77" s="72" t="s">
        <v>35</v>
      </c>
      <c r="N77" s="72" t="s">
        <v>35</v>
      </c>
      <c r="O77" s="72">
        <v>36795</v>
      </c>
      <c r="P77" s="72" t="s">
        <v>35</v>
      </c>
    </row>
    <row r="78" spans="1:16" ht="11.25">
      <c r="A78" s="69" t="s">
        <v>8</v>
      </c>
      <c r="B78" s="70" t="s">
        <v>8</v>
      </c>
      <c r="C78" s="70" t="s">
        <v>42</v>
      </c>
      <c r="D78" s="70" t="s">
        <v>8</v>
      </c>
      <c r="E78" s="70" t="s">
        <v>8</v>
      </c>
      <c r="F78" s="71" t="s">
        <v>219</v>
      </c>
      <c r="G78" s="72">
        <v>36795</v>
      </c>
      <c r="H78" s="72" t="s">
        <v>35</v>
      </c>
      <c r="I78" s="72" t="s">
        <v>35</v>
      </c>
      <c r="J78" s="72" t="s">
        <v>35</v>
      </c>
      <c r="K78" s="72" t="s">
        <v>35</v>
      </c>
      <c r="L78" s="72" t="s">
        <v>35</v>
      </c>
      <c r="M78" s="72" t="s">
        <v>35</v>
      </c>
      <c r="N78" s="72" t="s">
        <v>35</v>
      </c>
      <c r="O78" s="72">
        <v>36795</v>
      </c>
      <c r="P78" s="72" t="s">
        <v>35</v>
      </c>
    </row>
    <row r="79" spans="1:16" ht="11.25">
      <c r="A79" s="69" t="s">
        <v>8</v>
      </c>
      <c r="B79" s="70" t="s">
        <v>8</v>
      </c>
      <c r="C79" s="70" t="s">
        <v>8</v>
      </c>
      <c r="D79" s="70" t="s">
        <v>39</v>
      </c>
      <c r="E79" s="70" t="s">
        <v>8</v>
      </c>
      <c r="F79" s="71" t="s">
        <v>220</v>
      </c>
      <c r="G79" s="72">
        <v>36795</v>
      </c>
      <c r="H79" s="72" t="s">
        <v>35</v>
      </c>
      <c r="I79" s="72" t="s">
        <v>35</v>
      </c>
      <c r="J79" s="72" t="s">
        <v>35</v>
      </c>
      <c r="K79" s="72" t="s">
        <v>35</v>
      </c>
      <c r="L79" s="72" t="s">
        <v>35</v>
      </c>
      <c r="M79" s="72" t="s">
        <v>35</v>
      </c>
      <c r="N79" s="72" t="s">
        <v>35</v>
      </c>
      <c r="O79" s="72">
        <v>36795</v>
      </c>
      <c r="P79" s="72" t="s">
        <v>35</v>
      </c>
    </row>
    <row r="80" spans="1:16" ht="11.25">
      <c r="A80" s="69" t="s">
        <v>8</v>
      </c>
      <c r="B80" s="70" t="s">
        <v>8</v>
      </c>
      <c r="C80" s="70" t="s">
        <v>8</v>
      </c>
      <c r="D80" s="70" t="s">
        <v>8</v>
      </c>
      <c r="E80" s="70" t="s">
        <v>39</v>
      </c>
      <c r="F80" s="71" t="s">
        <v>221</v>
      </c>
      <c r="G80" s="72">
        <v>36795</v>
      </c>
      <c r="H80" s="72" t="s">
        <v>35</v>
      </c>
      <c r="I80" s="72" t="s">
        <v>35</v>
      </c>
      <c r="J80" s="72" t="s">
        <v>35</v>
      </c>
      <c r="K80" s="72" t="s">
        <v>35</v>
      </c>
      <c r="L80" s="72" t="s">
        <v>35</v>
      </c>
      <c r="M80" s="72" t="s">
        <v>35</v>
      </c>
      <c r="N80" s="72" t="s">
        <v>35</v>
      </c>
      <c r="O80" s="72">
        <v>36795</v>
      </c>
      <c r="P80" s="72" t="s">
        <v>35</v>
      </c>
    </row>
    <row r="81" spans="1:16" ht="11.25">
      <c r="A81" s="69" t="s">
        <v>251</v>
      </c>
      <c r="B81" s="70" t="s">
        <v>8</v>
      </c>
      <c r="C81" s="70" t="s">
        <v>8</v>
      </c>
      <c r="D81" s="70" t="s">
        <v>8</v>
      </c>
      <c r="E81" s="70" t="s">
        <v>8</v>
      </c>
      <c r="F81" s="71" t="s">
        <v>252</v>
      </c>
      <c r="G81" s="72">
        <v>302210</v>
      </c>
      <c r="H81" s="72">
        <v>315700</v>
      </c>
      <c r="I81" s="72" t="s">
        <v>35</v>
      </c>
      <c r="J81" s="72" t="s">
        <v>35</v>
      </c>
      <c r="K81" s="72">
        <v>57307</v>
      </c>
      <c r="L81" s="72" t="s">
        <v>35</v>
      </c>
      <c r="M81" s="72" t="s">
        <v>35</v>
      </c>
      <c r="N81" s="72" t="s">
        <v>35</v>
      </c>
      <c r="O81" s="72">
        <v>244903</v>
      </c>
      <c r="P81" s="72">
        <v>315700</v>
      </c>
    </row>
    <row r="82" spans="1:16" ht="11.25">
      <c r="A82" s="69" t="s">
        <v>8</v>
      </c>
      <c r="B82" s="70" t="s">
        <v>55</v>
      </c>
      <c r="C82" s="70" t="s">
        <v>8</v>
      </c>
      <c r="D82" s="70" t="s">
        <v>8</v>
      </c>
      <c r="E82" s="70" t="s">
        <v>8</v>
      </c>
      <c r="F82" s="71" t="s">
        <v>218</v>
      </c>
      <c r="G82" s="72">
        <v>168621</v>
      </c>
      <c r="H82" s="72" t="s">
        <v>35</v>
      </c>
      <c r="I82" s="72" t="s">
        <v>35</v>
      </c>
      <c r="J82" s="72" t="s">
        <v>35</v>
      </c>
      <c r="K82" s="72">
        <v>8621</v>
      </c>
      <c r="L82" s="72" t="s">
        <v>35</v>
      </c>
      <c r="M82" s="72" t="s">
        <v>35</v>
      </c>
      <c r="N82" s="72" t="s">
        <v>35</v>
      </c>
      <c r="O82" s="72">
        <v>160000</v>
      </c>
      <c r="P82" s="72" t="s">
        <v>35</v>
      </c>
    </row>
    <row r="83" spans="1:16" ht="11.25">
      <c r="A83" s="69" t="s">
        <v>8</v>
      </c>
      <c r="B83" s="70" t="s">
        <v>8</v>
      </c>
      <c r="C83" s="70" t="s">
        <v>42</v>
      </c>
      <c r="D83" s="70" t="s">
        <v>8</v>
      </c>
      <c r="E83" s="70" t="s">
        <v>8</v>
      </c>
      <c r="F83" s="71" t="s">
        <v>219</v>
      </c>
      <c r="G83" s="72">
        <v>168621</v>
      </c>
      <c r="H83" s="72" t="s">
        <v>35</v>
      </c>
      <c r="I83" s="72" t="s">
        <v>35</v>
      </c>
      <c r="J83" s="72" t="s">
        <v>35</v>
      </c>
      <c r="K83" s="72">
        <v>8621</v>
      </c>
      <c r="L83" s="72" t="s">
        <v>35</v>
      </c>
      <c r="M83" s="72" t="s">
        <v>35</v>
      </c>
      <c r="N83" s="72" t="s">
        <v>35</v>
      </c>
      <c r="O83" s="72">
        <v>160000</v>
      </c>
      <c r="P83" s="72" t="s">
        <v>35</v>
      </c>
    </row>
    <row r="84" spans="1:16" ht="11.25">
      <c r="A84" s="69" t="s">
        <v>8</v>
      </c>
      <c r="B84" s="70" t="s">
        <v>8</v>
      </c>
      <c r="C84" s="70" t="s">
        <v>8</v>
      </c>
      <c r="D84" s="70" t="s">
        <v>39</v>
      </c>
      <c r="E84" s="70" t="s">
        <v>8</v>
      </c>
      <c r="F84" s="71" t="s">
        <v>220</v>
      </c>
      <c r="G84" s="72">
        <v>168621</v>
      </c>
      <c r="H84" s="72" t="s">
        <v>35</v>
      </c>
      <c r="I84" s="72" t="s">
        <v>35</v>
      </c>
      <c r="J84" s="72" t="s">
        <v>35</v>
      </c>
      <c r="K84" s="72">
        <v>8621</v>
      </c>
      <c r="L84" s="72" t="s">
        <v>35</v>
      </c>
      <c r="M84" s="72" t="s">
        <v>35</v>
      </c>
      <c r="N84" s="72" t="s">
        <v>35</v>
      </c>
      <c r="O84" s="72">
        <v>160000</v>
      </c>
      <c r="P84" s="72" t="s">
        <v>35</v>
      </c>
    </row>
    <row r="85" spans="1:16" ht="11.25">
      <c r="A85" s="69" t="s">
        <v>8</v>
      </c>
      <c r="B85" s="70" t="s">
        <v>8</v>
      </c>
      <c r="C85" s="70" t="s">
        <v>8</v>
      </c>
      <c r="D85" s="70" t="s">
        <v>8</v>
      </c>
      <c r="E85" s="70" t="s">
        <v>39</v>
      </c>
      <c r="F85" s="71" t="s">
        <v>221</v>
      </c>
      <c r="G85" s="72">
        <v>168621</v>
      </c>
      <c r="H85" s="72" t="s">
        <v>35</v>
      </c>
      <c r="I85" s="72" t="s">
        <v>35</v>
      </c>
      <c r="J85" s="72" t="s">
        <v>35</v>
      </c>
      <c r="K85" s="72">
        <v>8621</v>
      </c>
      <c r="L85" s="72" t="s">
        <v>35</v>
      </c>
      <c r="M85" s="72" t="s">
        <v>35</v>
      </c>
      <c r="N85" s="72" t="s">
        <v>35</v>
      </c>
      <c r="O85" s="72">
        <v>160000</v>
      </c>
      <c r="P85" s="72" t="s">
        <v>35</v>
      </c>
    </row>
    <row r="86" spans="1:16" ht="11.25">
      <c r="A86" s="69" t="s">
        <v>8</v>
      </c>
      <c r="B86" s="70" t="s">
        <v>228</v>
      </c>
      <c r="C86" s="70" t="s">
        <v>8</v>
      </c>
      <c r="D86" s="70" t="s">
        <v>8</v>
      </c>
      <c r="E86" s="70" t="s">
        <v>8</v>
      </c>
      <c r="F86" s="71" t="s">
        <v>229</v>
      </c>
      <c r="G86" s="72">
        <v>133589</v>
      </c>
      <c r="H86" s="72">
        <v>315700</v>
      </c>
      <c r="I86" s="72" t="s">
        <v>35</v>
      </c>
      <c r="J86" s="72" t="s">
        <v>35</v>
      </c>
      <c r="K86" s="72">
        <v>48686</v>
      </c>
      <c r="L86" s="72" t="s">
        <v>35</v>
      </c>
      <c r="M86" s="72" t="s">
        <v>35</v>
      </c>
      <c r="N86" s="72" t="s">
        <v>35</v>
      </c>
      <c r="O86" s="72">
        <v>84903</v>
      </c>
      <c r="P86" s="72">
        <v>315700</v>
      </c>
    </row>
    <row r="87" spans="1:16" ht="11.25">
      <c r="A87" s="69" t="s">
        <v>8</v>
      </c>
      <c r="B87" s="70" t="s">
        <v>8</v>
      </c>
      <c r="C87" s="70" t="s">
        <v>42</v>
      </c>
      <c r="D87" s="70" t="s">
        <v>8</v>
      </c>
      <c r="E87" s="70" t="s">
        <v>8</v>
      </c>
      <c r="F87" s="71" t="s">
        <v>219</v>
      </c>
      <c r="G87" s="72">
        <v>133589</v>
      </c>
      <c r="H87" s="72">
        <v>315700</v>
      </c>
      <c r="I87" s="72" t="s">
        <v>35</v>
      </c>
      <c r="J87" s="72" t="s">
        <v>35</v>
      </c>
      <c r="K87" s="72">
        <v>48686</v>
      </c>
      <c r="L87" s="72" t="s">
        <v>35</v>
      </c>
      <c r="M87" s="72" t="s">
        <v>35</v>
      </c>
      <c r="N87" s="72" t="s">
        <v>35</v>
      </c>
      <c r="O87" s="72">
        <v>84903</v>
      </c>
      <c r="P87" s="72">
        <v>315700</v>
      </c>
    </row>
    <row r="88" spans="1:16" ht="11.25">
      <c r="A88" s="69" t="s">
        <v>8</v>
      </c>
      <c r="B88" s="70" t="s">
        <v>8</v>
      </c>
      <c r="C88" s="70" t="s">
        <v>8</v>
      </c>
      <c r="D88" s="70" t="s">
        <v>46</v>
      </c>
      <c r="E88" s="70" t="s">
        <v>8</v>
      </c>
      <c r="F88" s="71" t="s">
        <v>230</v>
      </c>
      <c r="G88" s="72">
        <v>133589</v>
      </c>
      <c r="H88" s="72">
        <v>315700</v>
      </c>
      <c r="I88" s="72" t="s">
        <v>35</v>
      </c>
      <c r="J88" s="72" t="s">
        <v>35</v>
      </c>
      <c r="K88" s="72">
        <v>48686</v>
      </c>
      <c r="L88" s="72" t="s">
        <v>35</v>
      </c>
      <c r="M88" s="72" t="s">
        <v>35</v>
      </c>
      <c r="N88" s="72" t="s">
        <v>35</v>
      </c>
      <c r="O88" s="72">
        <v>84903</v>
      </c>
      <c r="P88" s="72">
        <v>315700</v>
      </c>
    </row>
    <row r="89" spans="1:16" ht="11.25">
      <c r="A89" s="69" t="s">
        <v>8</v>
      </c>
      <c r="B89" s="70" t="s">
        <v>8</v>
      </c>
      <c r="C89" s="70" t="s">
        <v>8</v>
      </c>
      <c r="D89" s="70" t="s">
        <v>8</v>
      </c>
      <c r="E89" s="70" t="s">
        <v>231</v>
      </c>
      <c r="F89" s="71" t="s">
        <v>232</v>
      </c>
      <c r="G89" s="72">
        <v>133589</v>
      </c>
      <c r="H89" s="72">
        <v>315700</v>
      </c>
      <c r="I89" s="72" t="s">
        <v>35</v>
      </c>
      <c r="J89" s="72" t="s">
        <v>35</v>
      </c>
      <c r="K89" s="72">
        <v>48686</v>
      </c>
      <c r="L89" s="72" t="s">
        <v>35</v>
      </c>
      <c r="M89" s="72" t="s">
        <v>35</v>
      </c>
      <c r="N89" s="72" t="s">
        <v>35</v>
      </c>
      <c r="O89" s="72">
        <v>84903</v>
      </c>
      <c r="P89" s="72">
        <v>315700</v>
      </c>
    </row>
    <row r="90" spans="1:16" ht="11.25">
      <c r="A90" s="69" t="s">
        <v>253</v>
      </c>
      <c r="B90" s="70" t="s">
        <v>8</v>
      </c>
      <c r="C90" s="70" t="s">
        <v>8</v>
      </c>
      <c r="D90" s="70" t="s">
        <v>8</v>
      </c>
      <c r="E90" s="70" t="s">
        <v>8</v>
      </c>
      <c r="F90" s="71" t="s">
        <v>254</v>
      </c>
      <c r="G90" s="72">
        <v>739099</v>
      </c>
      <c r="H90" s="72" t="s">
        <v>35</v>
      </c>
      <c r="I90" s="72" t="s">
        <v>35</v>
      </c>
      <c r="J90" s="72" t="s">
        <v>35</v>
      </c>
      <c r="K90" s="72">
        <v>145074</v>
      </c>
      <c r="L90" s="72" t="s">
        <v>35</v>
      </c>
      <c r="M90" s="72" t="s">
        <v>35</v>
      </c>
      <c r="N90" s="72" t="s">
        <v>35</v>
      </c>
      <c r="O90" s="72">
        <v>594025</v>
      </c>
      <c r="P90" s="72" t="s">
        <v>35</v>
      </c>
    </row>
    <row r="91" spans="1:16" ht="11.25">
      <c r="A91" s="69" t="s">
        <v>8</v>
      </c>
      <c r="B91" s="70" t="s">
        <v>55</v>
      </c>
      <c r="C91" s="70" t="s">
        <v>8</v>
      </c>
      <c r="D91" s="70" t="s">
        <v>8</v>
      </c>
      <c r="E91" s="70" t="s">
        <v>8</v>
      </c>
      <c r="F91" s="71" t="s">
        <v>218</v>
      </c>
      <c r="G91" s="72">
        <v>213624</v>
      </c>
      <c r="H91" s="72" t="s">
        <v>35</v>
      </c>
      <c r="I91" s="72" t="s">
        <v>35</v>
      </c>
      <c r="J91" s="72" t="s">
        <v>35</v>
      </c>
      <c r="K91" s="72">
        <v>25741</v>
      </c>
      <c r="L91" s="72" t="s">
        <v>35</v>
      </c>
      <c r="M91" s="72" t="s">
        <v>35</v>
      </c>
      <c r="N91" s="72" t="s">
        <v>35</v>
      </c>
      <c r="O91" s="72">
        <v>187883</v>
      </c>
      <c r="P91" s="72" t="s">
        <v>35</v>
      </c>
    </row>
    <row r="92" spans="1:16" ht="11.25">
      <c r="A92" s="69" t="s">
        <v>8</v>
      </c>
      <c r="B92" s="70" t="s">
        <v>8</v>
      </c>
      <c r="C92" s="70" t="s">
        <v>42</v>
      </c>
      <c r="D92" s="70" t="s">
        <v>8</v>
      </c>
      <c r="E92" s="70" t="s">
        <v>8</v>
      </c>
      <c r="F92" s="71" t="s">
        <v>219</v>
      </c>
      <c r="G92" s="72">
        <v>213624</v>
      </c>
      <c r="H92" s="72" t="s">
        <v>35</v>
      </c>
      <c r="I92" s="72" t="s">
        <v>35</v>
      </c>
      <c r="J92" s="72" t="s">
        <v>35</v>
      </c>
      <c r="K92" s="72">
        <v>25741</v>
      </c>
      <c r="L92" s="72" t="s">
        <v>35</v>
      </c>
      <c r="M92" s="72" t="s">
        <v>35</v>
      </c>
      <c r="N92" s="72" t="s">
        <v>35</v>
      </c>
      <c r="O92" s="72">
        <v>187883</v>
      </c>
      <c r="P92" s="72" t="s">
        <v>35</v>
      </c>
    </row>
    <row r="93" spans="1:16" ht="11.25">
      <c r="A93" s="69" t="s">
        <v>8</v>
      </c>
      <c r="B93" s="70" t="s">
        <v>8</v>
      </c>
      <c r="C93" s="70" t="s">
        <v>8</v>
      </c>
      <c r="D93" s="70" t="s">
        <v>39</v>
      </c>
      <c r="E93" s="70" t="s">
        <v>8</v>
      </c>
      <c r="F93" s="71" t="s">
        <v>220</v>
      </c>
      <c r="G93" s="72">
        <v>213624</v>
      </c>
      <c r="H93" s="72" t="s">
        <v>35</v>
      </c>
      <c r="I93" s="72" t="s">
        <v>35</v>
      </c>
      <c r="J93" s="72" t="s">
        <v>35</v>
      </c>
      <c r="K93" s="72">
        <v>25741</v>
      </c>
      <c r="L93" s="72" t="s">
        <v>35</v>
      </c>
      <c r="M93" s="72" t="s">
        <v>35</v>
      </c>
      <c r="N93" s="72" t="s">
        <v>35</v>
      </c>
      <c r="O93" s="72">
        <v>187883</v>
      </c>
      <c r="P93" s="72" t="s">
        <v>35</v>
      </c>
    </row>
    <row r="94" spans="1:16" ht="11.25">
      <c r="A94" s="69" t="s">
        <v>8</v>
      </c>
      <c r="B94" s="70" t="s">
        <v>8</v>
      </c>
      <c r="C94" s="70" t="s">
        <v>8</v>
      </c>
      <c r="D94" s="70" t="s">
        <v>8</v>
      </c>
      <c r="E94" s="70" t="s">
        <v>39</v>
      </c>
      <c r="F94" s="71" t="s">
        <v>221</v>
      </c>
      <c r="G94" s="72">
        <v>213624</v>
      </c>
      <c r="H94" s="72" t="s">
        <v>35</v>
      </c>
      <c r="I94" s="72" t="s">
        <v>35</v>
      </c>
      <c r="J94" s="72" t="s">
        <v>35</v>
      </c>
      <c r="K94" s="72">
        <v>25741</v>
      </c>
      <c r="L94" s="72" t="s">
        <v>35</v>
      </c>
      <c r="M94" s="72" t="s">
        <v>35</v>
      </c>
      <c r="N94" s="72" t="s">
        <v>35</v>
      </c>
      <c r="O94" s="72">
        <v>187883</v>
      </c>
      <c r="P94" s="72" t="s">
        <v>35</v>
      </c>
    </row>
    <row r="95" spans="1:16" ht="11.25">
      <c r="A95" s="69" t="s">
        <v>8</v>
      </c>
      <c r="B95" s="70" t="s">
        <v>228</v>
      </c>
      <c r="C95" s="70" t="s">
        <v>8</v>
      </c>
      <c r="D95" s="70" t="s">
        <v>8</v>
      </c>
      <c r="E95" s="70" t="s">
        <v>8</v>
      </c>
      <c r="F95" s="71" t="s">
        <v>229</v>
      </c>
      <c r="G95" s="72">
        <v>525475</v>
      </c>
      <c r="H95" s="72" t="s">
        <v>35</v>
      </c>
      <c r="I95" s="72" t="s">
        <v>35</v>
      </c>
      <c r="J95" s="72" t="s">
        <v>35</v>
      </c>
      <c r="K95" s="72">
        <v>119333</v>
      </c>
      <c r="L95" s="72" t="s">
        <v>35</v>
      </c>
      <c r="M95" s="72" t="s">
        <v>35</v>
      </c>
      <c r="N95" s="72" t="s">
        <v>35</v>
      </c>
      <c r="O95" s="72">
        <v>406142</v>
      </c>
      <c r="P95" s="72" t="s">
        <v>35</v>
      </c>
    </row>
    <row r="96" spans="1:16" ht="11.25">
      <c r="A96" s="69" t="s">
        <v>8</v>
      </c>
      <c r="B96" s="70" t="s">
        <v>8</v>
      </c>
      <c r="C96" s="70" t="s">
        <v>42</v>
      </c>
      <c r="D96" s="70" t="s">
        <v>8</v>
      </c>
      <c r="E96" s="70" t="s">
        <v>8</v>
      </c>
      <c r="F96" s="71" t="s">
        <v>219</v>
      </c>
      <c r="G96" s="72">
        <v>525475</v>
      </c>
      <c r="H96" s="72" t="s">
        <v>35</v>
      </c>
      <c r="I96" s="72" t="s">
        <v>35</v>
      </c>
      <c r="J96" s="72" t="s">
        <v>35</v>
      </c>
      <c r="K96" s="72">
        <v>119333</v>
      </c>
      <c r="L96" s="72" t="s">
        <v>35</v>
      </c>
      <c r="M96" s="72" t="s">
        <v>35</v>
      </c>
      <c r="N96" s="72" t="s">
        <v>35</v>
      </c>
      <c r="O96" s="72">
        <v>406142</v>
      </c>
      <c r="P96" s="72" t="s">
        <v>35</v>
      </c>
    </row>
    <row r="97" spans="1:16" ht="11.25">
      <c r="A97" s="69" t="s">
        <v>8</v>
      </c>
      <c r="B97" s="70" t="s">
        <v>8</v>
      </c>
      <c r="C97" s="70" t="s">
        <v>8</v>
      </c>
      <c r="D97" s="70" t="s">
        <v>46</v>
      </c>
      <c r="E97" s="70" t="s">
        <v>8</v>
      </c>
      <c r="F97" s="71" t="s">
        <v>230</v>
      </c>
      <c r="G97" s="72">
        <v>525475</v>
      </c>
      <c r="H97" s="72" t="s">
        <v>35</v>
      </c>
      <c r="I97" s="72" t="s">
        <v>35</v>
      </c>
      <c r="J97" s="72" t="s">
        <v>35</v>
      </c>
      <c r="K97" s="72">
        <v>119333</v>
      </c>
      <c r="L97" s="72" t="s">
        <v>35</v>
      </c>
      <c r="M97" s="72" t="s">
        <v>35</v>
      </c>
      <c r="N97" s="72" t="s">
        <v>35</v>
      </c>
      <c r="O97" s="72">
        <v>406142</v>
      </c>
      <c r="P97" s="72" t="s">
        <v>35</v>
      </c>
    </row>
    <row r="98" spans="1:16" ht="11.25">
      <c r="A98" s="69" t="s">
        <v>8</v>
      </c>
      <c r="B98" s="70" t="s">
        <v>8</v>
      </c>
      <c r="C98" s="70" t="s">
        <v>8</v>
      </c>
      <c r="D98" s="70" t="s">
        <v>8</v>
      </c>
      <c r="E98" s="70" t="s">
        <v>231</v>
      </c>
      <c r="F98" s="71" t="s">
        <v>232</v>
      </c>
      <c r="G98" s="72">
        <v>525475</v>
      </c>
      <c r="H98" s="72" t="s">
        <v>35</v>
      </c>
      <c r="I98" s="72" t="s">
        <v>35</v>
      </c>
      <c r="J98" s="72" t="s">
        <v>35</v>
      </c>
      <c r="K98" s="72">
        <v>119333</v>
      </c>
      <c r="L98" s="72" t="s">
        <v>35</v>
      </c>
      <c r="M98" s="72" t="s">
        <v>35</v>
      </c>
      <c r="N98" s="72" t="s">
        <v>35</v>
      </c>
      <c r="O98" s="72">
        <v>406142</v>
      </c>
      <c r="P98" s="72" t="s">
        <v>35</v>
      </c>
    </row>
    <row r="99" spans="1:16" ht="11.25">
      <c r="A99" s="69" t="s">
        <v>255</v>
      </c>
      <c r="B99" s="70" t="s">
        <v>8</v>
      </c>
      <c r="C99" s="70" t="s">
        <v>8</v>
      </c>
      <c r="D99" s="70" t="s">
        <v>8</v>
      </c>
      <c r="E99" s="70" t="s">
        <v>8</v>
      </c>
      <c r="F99" s="71" t="s">
        <v>256</v>
      </c>
      <c r="G99" s="72">
        <v>157764</v>
      </c>
      <c r="H99" s="72" t="s">
        <v>35</v>
      </c>
      <c r="I99" s="72" t="s">
        <v>35</v>
      </c>
      <c r="J99" s="72" t="s">
        <v>35</v>
      </c>
      <c r="K99" s="72">
        <v>6000</v>
      </c>
      <c r="L99" s="72" t="s">
        <v>35</v>
      </c>
      <c r="M99" s="72" t="s">
        <v>35</v>
      </c>
      <c r="N99" s="72" t="s">
        <v>35</v>
      </c>
      <c r="O99" s="72">
        <v>151764</v>
      </c>
      <c r="P99" s="72" t="s">
        <v>35</v>
      </c>
    </row>
    <row r="100" spans="1:16" ht="11.25">
      <c r="A100" s="69" t="s">
        <v>8</v>
      </c>
      <c r="B100" s="70" t="s">
        <v>55</v>
      </c>
      <c r="C100" s="70" t="s">
        <v>8</v>
      </c>
      <c r="D100" s="70" t="s">
        <v>8</v>
      </c>
      <c r="E100" s="70" t="s">
        <v>8</v>
      </c>
      <c r="F100" s="71" t="s">
        <v>218</v>
      </c>
      <c r="G100" s="72">
        <v>157764</v>
      </c>
      <c r="H100" s="72" t="s">
        <v>35</v>
      </c>
      <c r="I100" s="72" t="s">
        <v>35</v>
      </c>
      <c r="J100" s="72" t="s">
        <v>35</v>
      </c>
      <c r="K100" s="72">
        <v>6000</v>
      </c>
      <c r="L100" s="72" t="s">
        <v>35</v>
      </c>
      <c r="M100" s="72" t="s">
        <v>35</v>
      </c>
      <c r="N100" s="72" t="s">
        <v>35</v>
      </c>
      <c r="O100" s="72">
        <v>151764</v>
      </c>
      <c r="P100" s="72" t="s">
        <v>35</v>
      </c>
    </row>
    <row r="101" spans="1:16" ht="11.25">
      <c r="A101" s="69" t="s">
        <v>8</v>
      </c>
      <c r="B101" s="70" t="s">
        <v>8</v>
      </c>
      <c r="C101" s="70" t="s">
        <v>42</v>
      </c>
      <c r="D101" s="70" t="s">
        <v>8</v>
      </c>
      <c r="E101" s="70" t="s">
        <v>8</v>
      </c>
      <c r="F101" s="71" t="s">
        <v>219</v>
      </c>
      <c r="G101" s="72">
        <v>157764</v>
      </c>
      <c r="H101" s="72" t="s">
        <v>35</v>
      </c>
      <c r="I101" s="72" t="s">
        <v>35</v>
      </c>
      <c r="J101" s="72" t="s">
        <v>35</v>
      </c>
      <c r="K101" s="72">
        <v>6000</v>
      </c>
      <c r="L101" s="72" t="s">
        <v>35</v>
      </c>
      <c r="M101" s="72" t="s">
        <v>35</v>
      </c>
      <c r="N101" s="72" t="s">
        <v>35</v>
      </c>
      <c r="O101" s="72">
        <v>151764</v>
      </c>
      <c r="P101" s="72" t="s">
        <v>35</v>
      </c>
    </row>
    <row r="102" spans="1:16" ht="11.25">
      <c r="A102" s="69" t="s">
        <v>8</v>
      </c>
      <c r="B102" s="70" t="s">
        <v>8</v>
      </c>
      <c r="C102" s="70" t="s">
        <v>8</v>
      </c>
      <c r="D102" s="70" t="s">
        <v>39</v>
      </c>
      <c r="E102" s="70" t="s">
        <v>8</v>
      </c>
      <c r="F102" s="71" t="s">
        <v>220</v>
      </c>
      <c r="G102" s="72">
        <v>157764</v>
      </c>
      <c r="H102" s="72" t="s">
        <v>35</v>
      </c>
      <c r="I102" s="72" t="s">
        <v>35</v>
      </c>
      <c r="J102" s="72" t="s">
        <v>35</v>
      </c>
      <c r="K102" s="72">
        <v>6000</v>
      </c>
      <c r="L102" s="72" t="s">
        <v>35</v>
      </c>
      <c r="M102" s="72" t="s">
        <v>35</v>
      </c>
      <c r="N102" s="72" t="s">
        <v>35</v>
      </c>
      <c r="O102" s="72">
        <v>151764</v>
      </c>
      <c r="P102" s="72" t="s">
        <v>35</v>
      </c>
    </row>
    <row r="103" spans="1:16" ht="11.25">
      <c r="A103" s="69" t="s">
        <v>8</v>
      </c>
      <c r="B103" s="70" t="s">
        <v>8</v>
      </c>
      <c r="C103" s="70" t="s">
        <v>8</v>
      </c>
      <c r="D103" s="70" t="s">
        <v>8</v>
      </c>
      <c r="E103" s="70" t="s">
        <v>39</v>
      </c>
      <c r="F103" s="71" t="s">
        <v>221</v>
      </c>
      <c r="G103" s="72">
        <v>157764</v>
      </c>
      <c r="H103" s="72" t="s">
        <v>35</v>
      </c>
      <c r="I103" s="72" t="s">
        <v>35</v>
      </c>
      <c r="J103" s="72" t="s">
        <v>35</v>
      </c>
      <c r="K103" s="72">
        <v>6000</v>
      </c>
      <c r="L103" s="72" t="s">
        <v>35</v>
      </c>
      <c r="M103" s="72" t="s">
        <v>35</v>
      </c>
      <c r="N103" s="72" t="s">
        <v>35</v>
      </c>
      <c r="O103" s="72">
        <v>151764</v>
      </c>
      <c r="P103" s="72" t="s">
        <v>35</v>
      </c>
    </row>
    <row r="104" spans="1:16" ht="11.25">
      <c r="A104" s="69" t="s">
        <v>257</v>
      </c>
      <c r="B104" s="70" t="s">
        <v>8</v>
      </c>
      <c r="C104" s="70" t="s">
        <v>8</v>
      </c>
      <c r="D104" s="70" t="s">
        <v>8</v>
      </c>
      <c r="E104" s="70" t="s">
        <v>8</v>
      </c>
      <c r="F104" s="71" t="s">
        <v>258</v>
      </c>
      <c r="G104" s="72">
        <v>584000</v>
      </c>
      <c r="H104" s="72" t="s">
        <v>35</v>
      </c>
      <c r="I104" s="72">
        <v>30000</v>
      </c>
      <c r="J104" s="72" t="s">
        <v>35</v>
      </c>
      <c r="K104" s="72">
        <v>233364</v>
      </c>
      <c r="L104" s="72" t="s">
        <v>35</v>
      </c>
      <c r="M104" s="72" t="s">
        <v>35</v>
      </c>
      <c r="N104" s="72" t="s">
        <v>35</v>
      </c>
      <c r="O104" s="72">
        <v>320636</v>
      </c>
      <c r="P104" s="72" t="s">
        <v>35</v>
      </c>
    </row>
    <row r="105" spans="1:16" ht="11.25">
      <c r="A105" s="74" t="s">
        <v>8</v>
      </c>
      <c r="B105" s="75" t="s">
        <v>55</v>
      </c>
      <c r="C105" s="75" t="s">
        <v>8</v>
      </c>
      <c r="D105" s="75" t="s">
        <v>8</v>
      </c>
      <c r="E105" s="75" t="s">
        <v>8</v>
      </c>
      <c r="F105" s="76" t="s">
        <v>218</v>
      </c>
      <c r="G105" s="77">
        <v>584000</v>
      </c>
      <c r="H105" s="77" t="s">
        <v>35</v>
      </c>
      <c r="I105" s="77">
        <v>30000</v>
      </c>
      <c r="J105" s="77" t="s">
        <v>35</v>
      </c>
      <c r="K105" s="77">
        <v>233364</v>
      </c>
      <c r="L105" s="77" t="s">
        <v>35</v>
      </c>
      <c r="M105" s="77" t="s">
        <v>35</v>
      </c>
      <c r="N105" s="77" t="s">
        <v>35</v>
      </c>
      <c r="O105" s="77">
        <v>320636</v>
      </c>
      <c r="P105" s="77" t="s">
        <v>35</v>
      </c>
    </row>
    <row r="106" spans="1:16" ht="11.25">
      <c r="A106" s="69" t="s">
        <v>8</v>
      </c>
      <c r="B106" s="70" t="s">
        <v>8</v>
      </c>
      <c r="C106" s="70" t="s">
        <v>42</v>
      </c>
      <c r="D106" s="70" t="s">
        <v>8</v>
      </c>
      <c r="E106" s="70" t="s">
        <v>8</v>
      </c>
      <c r="F106" s="71" t="s">
        <v>219</v>
      </c>
      <c r="G106" s="72">
        <v>584000</v>
      </c>
      <c r="H106" s="72" t="s">
        <v>35</v>
      </c>
      <c r="I106" s="72">
        <v>30000</v>
      </c>
      <c r="J106" s="72" t="s">
        <v>35</v>
      </c>
      <c r="K106" s="72">
        <v>233364</v>
      </c>
      <c r="L106" s="72" t="s">
        <v>35</v>
      </c>
      <c r="M106" s="72" t="s">
        <v>35</v>
      </c>
      <c r="N106" s="72" t="s">
        <v>35</v>
      </c>
      <c r="O106" s="72">
        <v>320636</v>
      </c>
      <c r="P106" s="72" t="s">
        <v>35</v>
      </c>
    </row>
    <row r="107" spans="1:16" ht="11.25">
      <c r="A107" s="69" t="s">
        <v>8</v>
      </c>
      <c r="B107" s="70" t="s">
        <v>8</v>
      </c>
      <c r="C107" s="70" t="s">
        <v>8</v>
      </c>
      <c r="D107" s="70" t="s">
        <v>39</v>
      </c>
      <c r="E107" s="70" t="s">
        <v>8</v>
      </c>
      <c r="F107" s="71" t="s">
        <v>220</v>
      </c>
      <c r="G107" s="72">
        <v>584000</v>
      </c>
      <c r="H107" s="72" t="s">
        <v>35</v>
      </c>
      <c r="I107" s="72">
        <v>30000</v>
      </c>
      <c r="J107" s="72" t="s">
        <v>35</v>
      </c>
      <c r="K107" s="72">
        <v>233364</v>
      </c>
      <c r="L107" s="72" t="s">
        <v>35</v>
      </c>
      <c r="M107" s="72" t="s">
        <v>35</v>
      </c>
      <c r="N107" s="72" t="s">
        <v>35</v>
      </c>
      <c r="O107" s="72">
        <v>320636</v>
      </c>
      <c r="P107" s="72" t="s">
        <v>35</v>
      </c>
    </row>
    <row r="108" spans="1:16" ht="11.25">
      <c r="A108" s="69" t="s">
        <v>8</v>
      </c>
      <c r="B108" s="70" t="s">
        <v>8</v>
      </c>
      <c r="C108" s="70" t="s">
        <v>8</v>
      </c>
      <c r="D108" s="70" t="s">
        <v>8</v>
      </c>
      <c r="E108" s="70" t="s">
        <v>39</v>
      </c>
      <c r="F108" s="71" t="s">
        <v>221</v>
      </c>
      <c r="G108" s="72">
        <v>584000</v>
      </c>
      <c r="H108" s="72" t="s">
        <v>35</v>
      </c>
      <c r="I108" s="72">
        <v>30000</v>
      </c>
      <c r="J108" s="72" t="s">
        <v>35</v>
      </c>
      <c r="K108" s="72">
        <v>233364</v>
      </c>
      <c r="L108" s="72" t="s">
        <v>35</v>
      </c>
      <c r="M108" s="72" t="s">
        <v>35</v>
      </c>
      <c r="N108" s="72" t="s">
        <v>35</v>
      </c>
      <c r="O108" s="72">
        <v>320636</v>
      </c>
      <c r="P108" s="72" t="s">
        <v>35</v>
      </c>
    </row>
    <row r="155" spans="1:16" ht="11.25">
      <c r="A155" s="74"/>
      <c r="B155" s="75"/>
      <c r="C155" s="75"/>
      <c r="D155" s="75"/>
      <c r="E155" s="75"/>
      <c r="F155" s="76"/>
      <c r="G155" s="77"/>
      <c r="H155" s="77"/>
      <c r="I155" s="77"/>
      <c r="J155" s="77"/>
      <c r="K155" s="77"/>
      <c r="L155" s="77"/>
      <c r="M155" s="77"/>
      <c r="N155" s="77"/>
      <c r="O155" s="77"/>
      <c r="P155" s="77"/>
    </row>
  </sheetData>
  <sheetProtection/>
  <mergeCells count="15">
    <mergeCell ref="I1:J1"/>
    <mergeCell ref="K1:L1"/>
    <mergeCell ref="H2:J2"/>
    <mergeCell ref="K2:M2"/>
    <mergeCell ref="A3:D3"/>
    <mergeCell ref="I3:J3"/>
    <mergeCell ref="K3:L3"/>
    <mergeCell ref="N3:P3"/>
    <mergeCell ref="A4:A5"/>
    <mergeCell ref="B4:F4"/>
    <mergeCell ref="G4:H4"/>
    <mergeCell ref="I4:J4"/>
    <mergeCell ref="K4:L4"/>
    <mergeCell ref="M4:N4"/>
    <mergeCell ref="O4:P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P68"/>
  <sheetViews>
    <sheetView zoomScalePageLayoutView="0" workbookViewId="0" topLeftCell="A1">
      <selection activeCell="C1" sqref="C1"/>
    </sheetView>
  </sheetViews>
  <sheetFormatPr defaultColWidth="9.33203125" defaultRowHeight="11.25"/>
  <cols>
    <col min="1" max="1" width="4.16015625" style="95" customWidth="1"/>
    <col min="2" max="5" width="4.16015625" style="96" customWidth="1"/>
    <col min="6" max="6" width="30" style="97" customWidth="1"/>
    <col min="7" max="9" width="18.33203125" style="98" customWidth="1"/>
    <col min="10" max="10" width="18.33203125" style="99" customWidth="1"/>
    <col min="11" max="11" width="20.83203125" style="99" customWidth="1"/>
    <col min="12" max="15" width="20.83203125" style="98" customWidth="1"/>
    <col min="16" max="16" width="20.83203125" style="99" customWidth="1"/>
    <col min="17" max="16384" width="9.33203125" style="100" customWidth="1"/>
  </cols>
  <sheetData>
    <row r="1" spans="1:16" s="83" customFormat="1" ht="25.5">
      <c r="A1" s="78"/>
      <c r="B1" s="79"/>
      <c r="C1" s="79"/>
      <c r="D1" s="79"/>
      <c r="E1" s="79"/>
      <c r="F1" s="80"/>
      <c r="G1" s="81"/>
      <c r="H1" s="82"/>
      <c r="I1" s="398" t="s">
        <v>9</v>
      </c>
      <c r="J1" s="398"/>
      <c r="K1" s="399" t="s">
        <v>10</v>
      </c>
      <c r="L1" s="399"/>
      <c r="M1" s="81"/>
      <c r="N1" s="82"/>
      <c r="O1" s="81"/>
      <c r="P1" s="82"/>
    </row>
    <row r="2" spans="1:16" s="83" customFormat="1" ht="30.75" customHeight="1">
      <c r="A2" s="78"/>
      <c r="B2" s="79"/>
      <c r="C2" s="79"/>
      <c r="D2" s="79"/>
      <c r="E2" s="79"/>
      <c r="F2" s="80"/>
      <c r="G2" s="400" t="s">
        <v>259</v>
      </c>
      <c r="H2" s="400"/>
      <c r="I2" s="400"/>
      <c r="J2" s="400"/>
      <c r="K2" s="401" t="s">
        <v>260</v>
      </c>
      <c r="L2" s="401"/>
      <c r="M2" s="401"/>
      <c r="N2" s="82"/>
      <c r="O2" s="81"/>
      <c r="P2" s="82"/>
    </row>
    <row r="3" spans="1:16" s="83" customFormat="1" ht="16.5" customHeight="1">
      <c r="A3" s="402" t="s">
        <v>101</v>
      </c>
      <c r="B3" s="402"/>
      <c r="C3" s="402"/>
      <c r="D3" s="402"/>
      <c r="E3" s="402"/>
      <c r="F3" s="80"/>
      <c r="G3" s="81"/>
      <c r="H3" s="81"/>
      <c r="I3" s="403" t="s">
        <v>14</v>
      </c>
      <c r="J3" s="403"/>
      <c r="K3" s="404" t="s">
        <v>15</v>
      </c>
      <c r="L3" s="404"/>
      <c r="M3" s="81"/>
      <c r="N3" s="82"/>
      <c r="O3" s="394" t="s">
        <v>16</v>
      </c>
      <c r="P3" s="394"/>
    </row>
    <row r="4" spans="1:16" s="83" customFormat="1" ht="16.5">
      <c r="A4" s="395" t="s">
        <v>261</v>
      </c>
      <c r="B4" s="396" t="s">
        <v>17</v>
      </c>
      <c r="C4" s="396"/>
      <c r="D4" s="396"/>
      <c r="E4" s="396"/>
      <c r="F4" s="396"/>
      <c r="G4" s="395" t="s">
        <v>208</v>
      </c>
      <c r="H4" s="395"/>
      <c r="I4" s="395" t="s">
        <v>209</v>
      </c>
      <c r="J4" s="397"/>
      <c r="K4" s="395" t="s">
        <v>210</v>
      </c>
      <c r="L4" s="395"/>
      <c r="M4" s="395" t="s">
        <v>211</v>
      </c>
      <c r="N4" s="395"/>
      <c r="O4" s="395" t="s">
        <v>212</v>
      </c>
      <c r="P4" s="395"/>
    </row>
    <row r="5" spans="1:16" s="83" customFormat="1" ht="16.5" customHeight="1">
      <c r="A5" s="395"/>
      <c r="B5" s="86" t="s">
        <v>22</v>
      </c>
      <c r="C5" s="86" t="s">
        <v>23</v>
      </c>
      <c r="D5" s="86" t="s">
        <v>24</v>
      </c>
      <c r="E5" s="86" t="s">
        <v>25</v>
      </c>
      <c r="F5" s="87" t="s">
        <v>213</v>
      </c>
      <c r="G5" s="85" t="s">
        <v>103</v>
      </c>
      <c r="H5" s="85" t="s">
        <v>32</v>
      </c>
      <c r="I5" s="85" t="s">
        <v>103</v>
      </c>
      <c r="J5" s="85" t="s">
        <v>32</v>
      </c>
      <c r="K5" s="85" t="s">
        <v>103</v>
      </c>
      <c r="L5" s="85" t="s">
        <v>32</v>
      </c>
      <c r="M5" s="85" t="s">
        <v>103</v>
      </c>
      <c r="N5" s="88" t="s">
        <v>32</v>
      </c>
      <c r="O5" s="85" t="s">
        <v>103</v>
      </c>
      <c r="P5" s="88" t="s">
        <v>32</v>
      </c>
    </row>
    <row r="6" spans="1:16" s="83" customFormat="1" ht="11.25">
      <c r="A6" s="89" t="s">
        <v>8</v>
      </c>
      <c r="B6" s="90" t="s">
        <v>8</v>
      </c>
      <c r="C6" s="90" t="s">
        <v>8</v>
      </c>
      <c r="D6" s="90" t="s">
        <v>8</v>
      </c>
      <c r="E6" s="90" t="s">
        <v>8</v>
      </c>
      <c r="F6" s="91" t="s">
        <v>262</v>
      </c>
      <c r="G6" s="92">
        <v>3875163</v>
      </c>
      <c r="H6" s="92">
        <v>1984457</v>
      </c>
      <c r="I6" s="92">
        <v>4901</v>
      </c>
      <c r="J6" s="92">
        <v>125919</v>
      </c>
      <c r="K6" s="92">
        <v>3870262</v>
      </c>
      <c r="L6" s="92">
        <v>1759538</v>
      </c>
      <c r="M6" s="92" t="s">
        <v>35</v>
      </c>
      <c r="N6" s="93" t="s">
        <v>35</v>
      </c>
      <c r="O6" s="92" t="s">
        <v>35</v>
      </c>
      <c r="P6" s="94">
        <v>99000</v>
      </c>
    </row>
    <row r="7" spans="1:16" ht="9">
      <c r="A7" s="95" t="s">
        <v>8</v>
      </c>
      <c r="B7" s="96" t="s">
        <v>8</v>
      </c>
      <c r="C7" s="96" t="s">
        <v>8</v>
      </c>
      <c r="D7" s="96" t="s">
        <v>8</v>
      </c>
      <c r="E7" s="96" t="s">
        <v>8</v>
      </c>
      <c r="F7" s="97" t="s">
        <v>263</v>
      </c>
      <c r="G7" s="98">
        <v>3875163</v>
      </c>
      <c r="H7" s="98">
        <v>1984457</v>
      </c>
      <c r="I7" s="98">
        <v>4901</v>
      </c>
      <c r="J7" s="99">
        <v>125919</v>
      </c>
      <c r="K7" s="99">
        <v>3870262</v>
      </c>
      <c r="L7" s="98">
        <v>1759538</v>
      </c>
      <c r="M7" s="98" t="s">
        <v>35</v>
      </c>
      <c r="N7" s="98" t="s">
        <v>35</v>
      </c>
      <c r="O7" s="98" t="s">
        <v>35</v>
      </c>
      <c r="P7" s="99">
        <v>99000</v>
      </c>
    </row>
    <row r="8" spans="1:16" ht="9">
      <c r="A8" s="95" t="s">
        <v>8</v>
      </c>
      <c r="B8" s="96" t="s">
        <v>8</v>
      </c>
      <c r="C8" s="96" t="s">
        <v>8</v>
      </c>
      <c r="D8" s="96" t="s">
        <v>8</v>
      </c>
      <c r="E8" s="96" t="s">
        <v>8</v>
      </c>
      <c r="F8" s="97" t="s">
        <v>264</v>
      </c>
      <c r="G8" s="98">
        <v>3875163</v>
      </c>
      <c r="H8" s="98">
        <v>593814</v>
      </c>
      <c r="I8" s="98">
        <v>4901</v>
      </c>
      <c r="J8" s="99">
        <v>17182</v>
      </c>
      <c r="K8" s="99">
        <v>3870262</v>
      </c>
      <c r="L8" s="98">
        <v>576632</v>
      </c>
      <c r="M8" s="98" t="s">
        <v>35</v>
      </c>
      <c r="N8" s="98" t="s">
        <v>35</v>
      </c>
      <c r="O8" s="98" t="s">
        <v>35</v>
      </c>
      <c r="P8" s="99" t="s">
        <v>35</v>
      </c>
    </row>
    <row r="9" spans="1:16" ht="9">
      <c r="A9" s="95" t="s">
        <v>8</v>
      </c>
      <c r="B9" s="96" t="s">
        <v>8</v>
      </c>
      <c r="C9" s="96" t="s">
        <v>8</v>
      </c>
      <c r="D9" s="96" t="s">
        <v>8</v>
      </c>
      <c r="E9" s="96" t="s">
        <v>8</v>
      </c>
      <c r="F9" s="97" t="s">
        <v>265</v>
      </c>
      <c r="G9" s="98" t="s">
        <v>35</v>
      </c>
      <c r="H9" s="98">
        <v>1390643</v>
      </c>
      <c r="I9" s="98" t="s">
        <v>35</v>
      </c>
      <c r="J9" s="99">
        <v>108737</v>
      </c>
      <c r="K9" s="99" t="s">
        <v>35</v>
      </c>
      <c r="L9" s="98">
        <v>1182906</v>
      </c>
      <c r="M9" s="98" t="s">
        <v>35</v>
      </c>
      <c r="N9" s="98" t="s">
        <v>35</v>
      </c>
      <c r="O9" s="98" t="s">
        <v>35</v>
      </c>
      <c r="P9" s="99">
        <v>99000</v>
      </c>
    </row>
    <row r="10" spans="1:16" ht="9">
      <c r="A10" s="95" t="s">
        <v>251</v>
      </c>
      <c r="B10" s="96" t="s">
        <v>8</v>
      </c>
      <c r="C10" s="96" t="s">
        <v>8</v>
      </c>
      <c r="D10" s="96" t="s">
        <v>8</v>
      </c>
      <c r="E10" s="96" t="s">
        <v>8</v>
      </c>
      <c r="F10" s="97" t="s">
        <v>252</v>
      </c>
      <c r="G10" s="98">
        <v>3600</v>
      </c>
      <c r="H10" s="98" t="s">
        <v>35</v>
      </c>
      <c r="I10" s="98">
        <v>3600</v>
      </c>
      <c r="J10" s="99" t="s">
        <v>35</v>
      </c>
      <c r="K10" s="99" t="s">
        <v>35</v>
      </c>
      <c r="L10" s="98" t="s">
        <v>35</v>
      </c>
      <c r="M10" s="98" t="s">
        <v>35</v>
      </c>
      <c r="N10" s="98" t="s">
        <v>35</v>
      </c>
      <c r="O10" s="98" t="s">
        <v>35</v>
      </c>
      <c r="P10" s="99" t="s">
        <v>35</v>
      </c>
    </row>
    <row r="11" spans="1:16" ht="9">
      <c r="A11" s="95" t="s">
        <v>8</v>
      </c>
      <c r="B11" s="96" t="s">
        <v>266</v>
      </c>
      <c r="C11" s="96" t="s">
        <v>8</v>
      </c>
      <c r="D11" s="96" t="s">
        <v>8</v>
      </c>
      <c r="E11" s="96" t="s">
        <v>8</v>
      </c>
      <c r="F11" s="97" t="s">
        <v>267</v>
      </c>
      <c r="G11" s="98">
        <v>3600</v>
      </c>
      <c r="H11" s="98" t="s">
        <v>35</v>
      </c>
      <c r="I11" s="98">
        <v>3600</v>
      </c>
      <c r="J11" s="99" t="s">
        <v>35</v>
      </c>
      <c r="K11" s="99" t="s">
        <v>35</v>
      </c>
      <c r="L11" s="98" t="s">
        <v>35</v>
      </c>
      <c r="M11" s="98" t="s">
        <v>35</v>
      </c>
      <c r="N11" s="98" t="s">
        <v>35</v>
      </c>
      <c r="O11" s="98" t="s">
        <v>35</v>
      </c>
      <c r="P11" s="99" t="s">
        <v>35</v>
      </c>
    </row>
    <row r="12" spans="1:16" ht="9">
      <c r="A12" s="95" t="s">
        <v>8</v>
      </c>
      <c r="B12" s="96" t="s">
        <v>8</v>
      </c>
      <c r="C12" s="96" t="s">
        <v>42</v>
      </c>
      <c r="D12" s="96" t="s">
        <v>8</v>
      </c>
      <c r="E12" s="96" t="s">
        <v>8</v>
      </c>
      <c r="F12" s="97" t="s">
        <v>219</v>
      </c>
      <c r="G12" s="98">
        <v>3600</v>
      </c>
      <c r="H12" s="98" t="s">
        <v>35</v>
      </c>
      <c r="I12" s="98">
        <v>3600</v>
      </c>
      <c r="J12" s="99" t="s">
        <v>35</v>
      </c>
      <c r="K12" s="99" t="s">
        <v>35</v>
      </c>
      <c r="L12" s="98" t="s">
        <v>35</v>
      </c>
      <c r="M12" s="98" t="s">
        <v>35</v>
      </c>
      <c r="N12" s="98" t="s">
        <v>35</v>
      </c>
      <c r="O12" s="98" t="s">
        <v>35</v>
      </c>
      <c r="P12" s="99" t="s">
        <v>35</v>
      </c>
    </row>
    <row r="13" spans="1:16" ht="9">
      <c r="A13" s="95" t="s">
        <v>8</v>
      </c>
      <c r="B13" s="96" t="s">
        <v>8</v>
      </c>
      <c r="C13" s="96" t="s">
        <v>8</v>
      </c>
      <c r="D13" s="96" t="s">
        <v>91</v>
      </c>
      <c r="E13" s="96" t="s">
        <v>8</v>
      </c>
      <c r="F13" s="97" t="s">
        <v>268</v>
      </c>
      <c r="G13" s="98">
        <v>3600</v>
      </c>
      <c r="H13" s="98" t="s">
        <v>35</v>
      </c>
      <c r="I13" s="98">
        <v>3600</v>
      </c>
      <c r="J13" s="99" t="s">
        <v>35</v>
      </c>
      <c r="K13" s="99" t="s">
        <v>35</v>
      </c>
      <c r="L13" s="98" t="s">
        <v>35</v>
      </c>
      <c r="M13" s="98" t="s">
        <v>35</v>
      </c>
      <c r="N13" s="98" t="s">
        <v>35</v>
      </c>
      <c r="O13" s="98" t="s">
        <v>35</v>
      </c>
      <c r="P13" s="99" t="s">
        <v>35</v>
      </c>
    </row>
    <row r="14" spans="1:16" ht="9">
      <c r="A14" s="95" t="s">
        <v>8</v>
      </c>
      <c r="B14" s="96" t="s">
        <v>8</v>
      </c>
      <c r="C14" s="96" t="s">
        <v>8</v>
      </c>
      <c r="D14" s="96" t="s">
        <v>8</v>
      </c>
      <c r="E14" s="96" t="s">
        <v>39</v>
      </c>
      <c r="F14" s="97" t="s">
        <v>269</v>
      </c>
      <c r="G14" s="98">
        <v>3600</v>
      </c>
      <c r="H14" s="98" t="s">
        <v>35</v>
      </c>
      <c r="I14" s="98">
        <v>3600</v>
      </c>
      <c r="J14" s="99" t="s">
        <v>35</v>
      </c>
      <c r="K14" s="99" t="s">
        <v>35</v>
      </c>
      <c r="L14" s="98" t="s">
        <v>35</v>
      </c>
      <c r="M14" s="98" t="s">
        <v>35</v>
      </c>
      <c r="N14" s="98" t="s">
        <v>35</v>
      </c>
      <c r="O14" s="98" t="s">
        <v>35</v>
      </c>
      <c r="P14" s="99" t="s">
        <v>35</v>
      </c>
    </row>
    <row r="15" spans="1:16" ht="9">
      <c r="A15" s="95" t="s">
        <v>8</v>
      </c>
      <c r="B15" s="96" t="s">
        <v>8</v>
      </c>
      <c r="C15" s="96" t="s">
        <v>8</v>
      </c>
      <c r="D15" s="96" t="s">
        <v>8</v>
      </c>
      <c r="E15" s="96" t="s">
        <v>8</v>
      </c>
      <c r="F15" s="97" t="s">
        <v>270</v>
      </c>
      <c r="G15" s="98">
        <v>3600</v>
      </c>
      <c r="H15" s="98" t="s">
        <v>35</v>
      </c>
      <c r="I15" s="98">
        <v>3600</v>
      </c>
      <c r="J15" s="99" t="s">
        <v>35</v>
      </c>
      <c r="K15" s="99" t="s">
        <v>35</v>
      </c>
      <c r="L15" s="98" t="s">
        <v>35</v>
      </c>
      <c r="M15" s="98" t="s">
        <v>35</v>
      </c>
      <c r="N15" s="98" t="s">
        <v>35</v>
      </c>
      <c r="O15" s="98" t="s">
        <v>35</v>
      </c>
      <c r="P15" s="99" t="s">
        <v>35</v>
      </c>
    </row>
    <row r="16" spans="1:16" ht="9">
      <c r="A16" s="95" t="s">
        <v>255</v>
      </c>
      <c r="B16" s="96" t="s">
        <v>8</v>
      </c>
      <c r="C16" s="96" t="s">
        <v>8</v>
      </c>
      <c r="D16" s="96" t="s">
        <v>8</v>
      </c>
      <c r="E16" s="96" t="s">
        <v>8</v>
      </c>
      <c r="F16" s="97" t="s">
        <v>256</v>
      </c>
      <c r="G16" s="98" t="s">
        <v>35</v>
      </c>
      <c r="H16" s="98">
        <v>705000</v>
      </c>
      <c r="I16" s="98" t="s">
        <v>35</v>
      </c>
      <c r="J16" s="99" t="s">
        <v>35</v>
      </c>
      <c r="K16" s="99" t="s">
        <v>35</v>
      </c>
      <c r="L16" s="98">
        <v>705000</v>
      </c>
      <c r="M16" s="98" t="s">
        <v>35</v>
      </c>
      <c r="N16" s="98" t="s">
        <v>35</v>
      </c>
      <c r="O16" s="98" t="s">
        <v>35</v>
      </c>
      <c r="P16" s="99" t="s">
        <v>35</v>
      </c>
    </row>
    <row r="17" spans="1:16" ht="9">
      <c r="A17" s="95" t="s">
        <v>8</v>
      </c>
      <c r="B17" s="96" t="s">
        <v>266</v>
      </c>
      <c r="C17" s="96" t="s">
        <v>8</v>
      </c>
      <c r="D17" s="96" t="s">
        <v>8</v>
      </c>
      <c r="E17" s="96" t="s">
        <v>8</v>
      </c>
      <c r="F17" s="97" t="s">
        <v>267</v>
      </c>
      <c r="G17" s="98" t="s">
        <v>35</v>
      </c>
      <c r="H17" s="98">
        <v>705000</v>
      </c>
      <c r="I17" s="98" t="s">
        <v>35</v>
      </c>
      <c r="J17" s="99" t="s">
        <v>35</v>
      </c>
      <c r="K17" s="99" t="s">
        <v>35</v>
      </c>
      <c r="L17" s="98">
        <v>705000</v>
      </c>
      <c r="M17" s="98" t="s">
        <v>35</v>
      </c>
      <c r="N17" s="98" t="s">
        <v>35</v>
      </c>
      <c r="O17" s="98" t="s">
        <v>35</v>
      </c>
      <c r="P17" s="99" t="s">
        <v>35</v>
      </c>
    </row>
    <row r="18" spans="1:16" ht="9">
      <c r="A18" s="95" t="s">
        <v>8</v>
      </c>
      <c r="B18" s="96" t="s">
        <v>8</v>
      </c>
      <c r="C18" s="96" t="s">
        <v>42</v>
      </c>
      <c r="D18" s="96" t="s">
        <v>8</v>
      </c>
      <c r="E18" s="96" t="s">
        <v>8</v>
      </c>
      <c r="F18" s="97" t="s">
        <v>219</v>
      </c>
      <c r="G18" s="98" t="s">
        <v>35</v>
      </c>
      <c r="H18" s="98">
        <v>705000</v>
      </c>
      <c r="I18" s="98" t="s">
        <v>35</v>
      </c>
      <c r="J18" s="99" t="s">
        <v>35</v>
      </c>
      <c r="K18" s="99" t="s">
        <v>35</v>
      </c>
      <c r="L18" s="98">
        <v>705000</v>
      </c>
      <c r="M18" s="98" t="s">
        <v>35</v>
      </c>
      <c r="N18" s="98" t="s">
        <v>35</v>
      </c>
      <c r="O18" s="98" t="s">
        <v>35</v>
      </c>
      <c r="P18" s="99" t="s">
        <v>35</v>
      </c>
    </row>
    <row r="19" spans="1:16" ht="9">
      <c r="A19" s="95" t="s">
        <v>8</v>
      </c>
      <c r="B19" s="96" t="s">
        <v>8</v>
      </c>
      <c r="C19" s="96" t="s">
        <v>8</v>
      </c>
      <c r="D19" s="96" t="s">
        <v>91</v>
      </c>
      <c r="E19" s="96" t="s">
        <v>8</v>
      </c>
      <c r="F19" s="97" t="s">
        <v>268</v>
      </c>
      <c r="G19" s="98" t="s">
        <v>35</v>
      </c>
      <c r="H19" s="98">
        <v>705000</v>
      </c>
      <c r="I19" s="98" t="s">
        <v>35</v>
      </c>
      <c r="J19" s="99" t="s">
        <v>35</v>
      </c>
      <c r="K19" s="99" t="s">
        <v>35</v>
      </c>
      <c r="L19" s="98">
        <v>705000</v>
      </c>
      <c r="M19" s="98" t="s">
        <v>35</v>
      </c>
      <c r="N19" s="98" t="s">
        <v>35</v>
      </c>
      <c r="O19" s="98" t="s">
        <v>35</v>
      </c>
      <c r="P19" s="99" t="s">
        <v>35</v>
      </c>
    </row>
    <row r="20" spans="1:16" ht="9">
      <c r="A20" s="95" t="s">
        <v>8</v>
      </c>
      <c r="B20" s="96" t="s">
        <v>8</v>
      </c>
      <c r="C20" s="96" t="s">
        <v>8</v>
      </c>
      <c r="D20" s="96" t="s">
        <v>8</v>
      </c>
      <c r="E20" s="96" t="s">
        <v>39</v>
      </c>
      <c r="F20" s="97" t="s">
        <v>271</v>
      </c>
      <c r="G20" s="98" t="s">
        <v>35</v>
      </c>
      <c r="H20" s="98">
        <v>705000</v>
      </c>
      <c r="I20" s="98" t="s">
        <v>35</v>
      </c>
      <c r="J20" s="99" t="s">
        <v>35</v>
      </c>
      <c r="K20" s="99" t="s">
        <v>35</v>
      </c>
      <c r="L20" s="98">
        <v>705000</v>
      </c>
      <c r="M20" s="98" t="s">
        <v>35</v>
      </c>
      <c r="N20" s="98" t="s">
        <v>35</v>
      </c>
      <c r="O20" s="98" t="s">
        <v>35</v>
      </c>
      <c r="P20" s="99" t="s">
        <v>35</v>
      </c>
    </row>
    <row r="21" spans="1:16" ht="9">
      <c r="A21" s="95" t="s">
        <v>8</v>
      </c>
      <c r="B21" s="96" t="s">
        <v>8</v>
      </c>
      <c r="C21" s="96" t="s">
        <v>8</v>
      </c>
      <c r="D21" s="96" t="s">
        <v>8</v>
      </c>
      <c r="E21" s="96" t="s">
        <v>8</v>
      </c>
      <c r="F21" s="97" t="s">
        <v>272</v>
      </c>
      <c r="G21" s="98" t="s">
        <v>35</v>
      </c>
      <c r="H21" s="98">
        <v>705000</v>
      </c>
      <c r="I21" s="98" t="s">
        <v>35</v>
      </c>
      <c r="J21" s="99" t="s">
        <v>35</v>
      </c>
      <c r="K21" s="99" t="s">
        <v>35</v>
      </c>
      <c r="L21" s="98">
        <v>705000</v>
      </c>
      <c r="M21" s="98" t="s">
        <v>35</v>
      </c>
      <c r="N21" s="98" t="s">
        <v>35</v>
      </c>
      <c r="O21" s="98" t="s">
        <v>35</v>
      </c>
      <c r="P21" s="99" t="s">
        <v>35</v>
      </c>
    </row>
    <row r="22" spans="1:16" ht="9">
      <c r="A22" s="95" t="s">
        <v>257</v>
      </c>
      <c r="B22" s="96" t="s">
        <v>8</v>
      </c>
      <c r="C22" s="96" t="s">
        <v>8</v>
      </c>
      <c r="D22" s="96" t="s">
        <v>8</v>
      </c>
      <c r="E22" s="96" t="s">
        <v>8</v>
      </c>
      <c r="F22" s="97" t="s">
        <v>258</v>
      </c>
      <c r="G22" s="98">
        <v>3871563</v>
      </c>
      <c r="H22" s="98">
        <v>1279457</v>
      </c>
      <c r="I22" s="98">
        <v>1301</v>
      </c>
      <c r="J22" s="99">
        <v>125919</v>
      </c>
      <c r="K22" s="99">
        <v>3870262</v>
      </c>
      <c r="L22" s="98">
        <v>1054538</v>
      </c>
      <c r="M22" s="98" t="s">
        <v>35</v>
      </c>
      <c r="N22" s="98" t="s">
        <v>35</v>
      </c>
      <c r="O22" s="98" t="s">
        <v>35</v>
      </c>
      <c r="P22" s="99">
        <v>99000</v>
      </c>
    </row>
    <row r="23" spans="1:16" ht="9">
      <c r="A23" s="95" t="s">
        <v>8</v>
      </c>
      <c r="B23" s="96" t="s">
        <v>266</v>
      </c>
      <c r="C23" s="96" t="s">
        <v>8</v>
      </c>
      <c r="D23" s="96" t="s">
        <v>8</v>
      </c>
      <c r="E23" s="96" t="s">
        <v>8</v>
      </c>
      <c r="F23" s="97" t="s">
        <v>267</v>
      </c>
      <c r="G23" s="98">
        <v>3871563</v>
      </c>
      <c r="H23" s="98">
        <v>1279457</v>
      </c>
      <c r="I23" s="98">
        <v>1301</v>
      </c>
      <c r="J23" s="99">
        <v>125919</v>
      </c>
      <c r="K23" s="99">
        <v>3870262</v>
      </c>
      <c r="L23" s="98">
        <v>1054538</v>
      </c>
      <c r="M23" s="98" t="s">
        <v>35</v>
      </c>
      <c r="N23" s="98" t="s">
        <v>35</v>
      </c>
      <c r="O23" s="98" t="s">
        <v>35</v>
      </c>
      <c r="P23" s="99">
        <v>99000</v>
      </c>
    </row>
    <row r="24" spans="1:16" ht="9">
      <c r="A24" s="95" t="s">
        <v>8</v>
      </c>
      <c r="B24" s="96" t="s">
        <v>8</v>
      </c>
      <c r="C24" s="96" t="s">
        <v>42</v>
      </c>
      <c r="D24" s="96" t="s">
        <v>8</v>
      </c>
      <c r="E24" s="96" t="s">
        <v>8</v>
      </c>
      <c r="F24" s="97" t="s">
        <v>219</v>
      </c>
      <c r="G24" s="98">
        <v>3871563</v>
      </c>
      <c r="H24" s="98">
        <v>1279457</v>
      </c>
      <c r="I24" s="98">
        <v>1301</v>
      </c>
      <c r="J24" s="99">
        <v>125919</v>
      </c>
      <c r="K24" s="99">
        <v>3870262</v>
      </c>
      <c r="L24" s="98">
        <v>1054538</v>
      </c>
      <c r="M24" s="98" t="s">
        <v>35</v>
      </c>
      <c r="N24" s="98" t="s">
        <v>35</v>
      </c>
      <c r="O24" s="98" t="s">
        <v>35</v>
      </c>
      <c r="P24" s="99">
        <v>99000</v>
      </c>
    </row>
    <row r="25" spans="1:16" ht="9">
      <c r="A25" s="95" t="s">
        <v>8</v>
      </c>
      <c r="B25" s="96" t="s">
        <v>8</v>
      </c>
      <c r="C25" s="96" t="s">
        <v>8</v>
      </c>
      <c r="D25" s="96" t="s">
        <v>46</v>
      </c>
      <c r="E25" s="96" t="s">
        <v>8</v>
      </c>
      <c r="F25" s="97" t="s">
        <v>273</v>
      </c>
      <c r="G25" s="98">
        <v>2899563</v>
      </c>
      <c r="H25" s="98" t="s">
        <v>35</v>
      </c>
      <c r="I25" s="98" t="s">
        <v>35</v>
      </c>
      <c r="J25" s="99" t="s">
        <v>35</v>
      </c>
      <c r="K25" s="99">
        <v>2899563</v>
      </c>
      <c r="L25" s="98" t="s">
        <v>35</v>
      </c>
      <c r="M25" s="98" t="s">
        <v>35</v>
      </c>
      <c r="N25" s="98" t="s">
        <v>35</v>
      </c>
      <c r="O25" s="98" t="s">
        <v>35</v>
      </c>
      <c r="P25" s="99" t="s">
        <v>35</v>
      </c>
    </row>
    <row r="26" spans="1:16" ht="9">
      <c r="A26" s="95" t="s">
        <v>8</v>
      </c>
      <c r="B26" s="96" t="s">
        <v>8</v>
      </c>
      <c r="C26" s="96" t="s">
        <v>8</v>
      </c>
      <c r="D26" s="96" t="s">
        <v>8</v>
      </c>
      <c r="E26" s="96" t="s">
        <v>39</v>
      </c>
      <c r="F26" s="97" t="s">
        <v>274</v>
      </c>
      <c r="G26" s="98">
        <v>2899563</v>
      </c>
      <c r="H26" s="98" t="s">
        <v>35</v>
      </c>
      <c r="I26" s="98" t="s">
        <v>35</v>
      </c>
      <c r="J26" s="99" t="s">
        <v>35</v>
      </c>
      <c r="K26" s="99">
        <v>2899563</v>
      </c>
      <c r="L26" s="98" t="s">
        <v>35</v>
      </c>
      <c r="M26" s="98" t="s">
        <v>35</v>
      </c>
      <c r="N26" s="98" t="s">
        <v>35</v>
      </c>
      <c r="O26" s="98" t="s">
        <v>35</v>
      </c>
      <c r="P26" s="99" t="s">
        <v>35</v>
      </c>
    </row>
    <row r="27" spans="1:16" ht="9">
      <c r="A27" s="95" t="s">
        <v>8</v>
      </c>
      <c r="B27" s="96" t="s">
        <v>8</v>
      </c>
      <c r="C27" s="96" t="s">
        <v>8</v>
      </c>
      <c r="D27" s="96" t="s">
        <v>8</v>
      </c>
      <c r="E27" s="96" t="s">
        <v>8</v>
      </c>
      <c r="F27" s="97" t="s">
        <v>270</v>
      </c>
      <c r="G27" s="98">
        <v>2899563</v>
      </c>
      <c r="H27" s="98" t="s">
        <v>35</v>
      </c>
      <c r="I27" s="98" t="s">
        <v>35</v>
      </c>
      <c r="J27" s="99" t="s">
        <v>35</v>
      </c>
      <c r="K27" s="99">
        <v>2899563</v>
      </c>
      <c r="L27" s="98" t="s">
        <v>35</v>
      </c>
      <c r="M27" s="98" t="s">
        <v>35</v>
      </c>
      <c r="N27" s="98" t="s">
        <v>35</v>
      </c>
      <c r="O27" s="98" t="s">
        <v>35</v>
      </c>
      <c r="P27" s="99" t="s">
        <v>35</v>
      </c>
    </row>
    <row r="28" spans="1:16" ht="9">
      <c r="A28" s="95" t="s">
        <v>8</v>
      </c>
      <c r="B28" s="96" t="s">
        <v>8</v>
      </c>
      <c r="C28" s="96" t="s">
        <v>8</v>
      </c>
      <c r="D28" s="96" t="s">
        <v>91</v>
      </c>
      <c r="E28" s="96" t="s">
        <v>8</v>
      </c>
      <c r="F28" s="97" t="s">
        <v>268</v>
      </c>
      <c r="G28" s="98">
        <v>972000</v>
      </c>
      <c r="H28" s="98">
        <v>1279457</v>
      </c>
      <c r="I28" s="98">
        <v>1301</v>
      </c>
      <c r="J28" s="99">
        <v>125919</v>
      </c>
      <c r="K28" s="99">
        <v>970699</v>
      </c>
      <c r="L28" s="98">
        <v>1054538</v>
      </c>
      <c r="M28" s="98" t="s">
        <v>35</v>
      </c>
      <c r="N28" s="98" t="s">
        <v>35</v>
      </c>
      <c r="O28" s="98" t="s">
        <v>35</v>
      </c>
      <c r="P28" s="99">
        <v>99000</v>
      </c>
    </row>
    <row r="29" spans="1:16" ht="9">
      <c r="A29" s="95" t="s">
        <v>8</v>
      </c>
      <c r="B29" s="96" t="s">
        <v>8</v>
      </c>
      <c r="C29" s="96" t="s">
        <v>8</v>
      </c>
      <c r="D29" s="96" t="s">
        <v>8</v>
      </c>
      <c r="E29" s="96" t="s">
        <v>275</v>
      </c>
      <c r="F29" s="97" t="s">
        <v>276</v>
      </c>
      <c r="G29" s="98" t="s">
        <v>35</v>
      </c>
      <c r="H29" s="98">
        <v>617050</v>
      </c>
      <c r="I29" s="98" t="s">
        <v>35</v>
      </c>
      <c r="J29" s="99">
        <v>17182</v>
      </c>
      <c r="K29" s="99" t="s">
        <v>35</v>
      </c>
      <c r="L29" s="98">
        <v>599868</v>
      </c>
      <c r="M29" s="98" t="s">
        <v>35</v>
      </c>
      <c r="N29" s="98" t="s">
        <v>35</v>
      </c>
      <c r="O29" s="98" t="s">
        <v>35</v>
      </c>
      <c r="P29" s="99" t="s">
        <v>35</v>
      </c>
    </row>
    <row r="30" spans="1:16" ht="9">
      <c r="A30" s="95" t="s">
        <v>8</v>
      </c>
      <c r="B30" s="96" t="s">
        <v>8</v>
      </c>
      <c r="C30" s="96" t="s">
        <v>8</v>
      </c>
      <c r="D30" s="96" t="s">
        <v>8</v>
      </c>
      <c r="E30" s="96" t="s">
        <v>8</v>
      </c>
      <c r="F30" s="97" t="s">
        <v>277</v>
      </c>
      <c r="G30" s="98" t="s">
        <v>35</v>
      </c>
      <c r="H30" s="98">
        <v>358050</v>
      </c>
      <c r="I30" s="98" t="s">
        <v>35</v>
      </c>
      <c r="J30" s="99">
        <v>17182</v>
      </c>
      <c r="K30" s="99" t="s">
        <v>35</v>
      </c>
      <c r="L30" s="98">
        <v>340868</v>
      </c>
      <c r="M30" s="98" t="s">
        <v>35</v>
      </c>
      <c r="N30" s="98" t="s">
        <v>35</v>
      </c>
      <c r="O30" s="98" t="s">
        <v>35</v>
      </c>
      <c r="P30" s="99" t="s">
        <v>35</v>
      </c>
    </row>
    <row r="31" spans="1:16" ht="9">
      <c r="A31" s="95" t="s">
        <v>8</v>
      </c>
      <c r="B31" s="96" t="s">
        <v>8</v>
      </c>
      <c r="C31" s="96" t="s">
        <v>8</v>
      </c>
      <c r="D31" s="96" t="s">
        <v>8</v>
      </c>
      <c r="E31" s="96" t="s">
        <v>8</v>
      </c>
      <c r="F31" s="97" t="s">
        <v>272</v>
      </c>
      <c r="G31" s="98" t="s">
        <v>35</v>
      </c>
      <c r="H31" s="98">
        <v>208900</v>
      </c>
      <c r="I31" s="98" t="s">
        <v>35</v>
      </c>
      <c r="J31" s="99" t="s">
        <v>35</v>
      </c>
      <c r="K31" s="99" t="s">
        <v>35</v>
      </c>
      <c r="L31" s="98">
        <v>208900</v>
      </c>
      <c r="M31" s="98" t="s">
        <v>35</v>
      </c>
      <c r="N31" s="98" t="s">
        <v>35</v>
      </c>
      <c r="O31" s="98" t="s">
        <v>35</v>
      </c>
      <c r="P31" s="99" t="s">
        <v>35</v>
      </c>
    </row>
    <row r="32" spans="1:16" ht="9">
      <c r="A32" s="95" t="s">
        <v>8</v>
      </c>
      <c r="B32" s="96" t="s">
        <v>8</v>
      </c>
      <c r="C32" s="96" t="s">
        <v>8</v>
      </c>
      <c r="D32" s="96" t="s">
        <v>8</v>
      </c>
      <c r="E32" s="96" t="s">
        <v>8</v>
      </c>
      <c r="F32" s="97" t="s">
        <v>270</v>
      </c>
      <c r="G32" s="98" t="s">
        <v>35</v>
      </c>
      <c r="H32" s="98">
        <v>50100</v>
      </c>
      <c r="I32" s="98" t="s">
        <v>35</v>
      </c>
      <c r="J32" s="99" t="s">
        <v>35</v>
      </c>
      <c r="K32" s="99" t="s">
        <v>35</v>
      </c>
      <c r="L32" s="98">
        <v>50100</v>
      </c>
      <c r="M32" s="98" t="s">
        <v>35</v>
      </c>
      <c r="N32" s="98" t="s">
        <v>35</v>
      </c>
      <c r="O32" s="98" t="s">
        <v>35</v>
      </c>
      <c r="P32" s="99" t="s">
        <v>35</v>
      </c>
    </row>
    <row r="33" spans="1:16" ht="9">
      <c r="A33" s="95" t="s">
        <v>8</v>
      </c>
      <c r="B33" s="96" t="s">
        <v>8</v>
      </c>
      <c r="C33" s="96" t="s">
        <v>8</v>
      </c>
      <c r="D33" s="96" t="s">
        <v>8</v>
      </c>
      <c r="E33" s="96" t="s">
        <v>278</v>
      </c>
      <c r="F33" s="97" t="s">
        <v>279</v>
      </c>
      <c r="G33" s="98">
        <v>972000</v>
      </c>
      <c r="H33" s="98">
        <v>662407</v>
      </c>
      <c r="I33" s="98">
        <v>1301</v>
      </c>
      <c r="J33" s="99">
        <v>108737</v>
      </c>
      <c r="K33" s="99">
        <v>970699</v>
      </c>
      <c r="L33" s="98">
        <v>454670</v>
      </c>
      <c r="M33" s="98" t="s">
        <v>35</v>
      </c>
      <c r="N33" s="98" t="s">
        <v>35</v>
      </c>
      <c r="O33" s="98" t="s">
        <v>35</v>
      </c>
      <c r="P33" s="99">
        <v>99000</v>
      </c>
    </row>
    <row r="34" spans="1:16" ht="9">
      <c r="A34" s="95" t="s">
        <v>8</v>
      </c>
      <c r="B34" s="96" t="s">
        <v>8</v>
      </c>
      <c r="C34" s="96" t="s">
        <v>8</v>
      </c>
      <c r="D34" s="96" t="s">
        <v>8</v>
      </c>
      <c r="E34" s="96" t="s">
        <v>8</v>
      </c>
      <c r="F34" s="97" t="s">
        <v>277</v>
      </c>
      <c r="G34" s="98">
        <v>972000</v>
      </c>
      <c r="H34" s="98">
        <v>185664</v>
      </c>
      <c r="I34" s="98">
        <v>1301</v>
      </c>
      <c r="J34" s="99" t="s">
        <v>35</v>
      </c>
      <c r="K34" s="99">
        <v>970699</v>
      </c>
      <c r="L34" s="98">
        <v>185664</v>
      </c>
      <c r="M34" s="98" t="s">
        <v>35</v>
      </c>
      <c r="N34" s="98" t="s">
        <v>35</v>
      </c>
      <c r="O34" s="98" t="s">
        <v>35</v>
      </c>
      <c r="P34" s="99" t="s">
        <v>35</v>
      </c>
    </row>
    <row r="35" spans="1:16" ht="9">
      <c r="A35" s="95" t="s">
        <v>8</v>
      </c>
      <c r="B35" s="96" t="s">
        <v>8</v>
      </c>
      <c r="C35" s="96" t="s">
        <v>8</v>
      </c>
      <c r="D35" s="96" t="s">
        <v>8</v>
      </c>
      <c r="E35" s="96" t="s">
        <v>8</v>
      </c>
      <c r="F35" s="97" t="s">
        <v>272</v>
      </c>
      <c r="G35" s="98" t="s">
        <v>35</v>
      </c>
      <c r="H35" s="98">
        <v>476743</v>
      </c>
      <c r="I35" s="98" t="s">
        <v>35</v>
      </c>
      <c r="J35" s="99">
        <v>108737</v>
      </c>
      <c r="K35" s="99" t="s">
        <v>35</v>
      </c>
      <c r="L35" s="98">
        <v>269006</v>
      </c>
      <c r="M35" s="98" t="s">
        <v>35</v>
      </c>
      <c r="N35" s="98" t="s">
        <v>35</v>
      </c>
      <c r="O35" s="98" t="s">
        <v>35</v>
      </c>
      <c r="P35" s="99">
        <v>99000</v>
      </c>
    </row>
    <row r="68" spans="1:16" ht="9">
      <c r="A68" s="101"/>
      <c r="B68" s="102"/>
      <c r="C68" s="102"/>
      <c r="D68" s="102"/>
      <c r="E68" s="102"/>
      <c r="F68" s="103"/>
      <c r="G68" s="104"/>
      <c r="H68" s="104"/>
      <c r="I68" s="104"/>
      <c r="J68" s="105"/>
      <c r="K68" s="105"/>
      <c r="L68" s="104"/>
      <c r="M68" s="104"/>
      <c r="N68" s="104"/>
      <c r="O68" s="104"/>
      <c r="P68" s="105"/>
    </row>
  </sheetData>
  <sheetProtection/>
  <mergeCells count="15">
    <mergeCell ref="I1:J1"/>
    <mergeCell ref="K1:L1"/>
    <mergeCell ref="G2:J2"/>
    <mergeCell ref="K2:M2"/>
    <mergeCell ref="A3:E3"/>
    <mergeCell ref="I3:J3"/>
    <mergeCell ref="K3:L3"/>
    <mergeCell ref="O3:P3"/>
    <mergeCell ref="A4:A5"/>
    <mergeCell ref="B4:F4"/>
    <mergeCell ref="G4:H4"/>
    <mergeCell ref="I4:J4"/>
    <mergeCell ref="K4:L4"/>
    <mergeCell ref="M4:N4"/>
    <mergeCell ref="O4:P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67"/>
  <sheetViews>
    <sheetView zoomScalePageLayoutView="0" workbookViewId="0" topLeftCell="A1">
      <selection activeCell="I17" sqref="I17"/>
    </sheetView>
  </sheetViews>
  <sheetFormatPr defaultColWidth="9.33203125" defaultRowHeight="11.25"/>
  <cols>
    <col min="1" max="1" width="27.66015625" style="110" customWidth="1"/>
    <col min="2" max="2" width="18" style="111" customWidth="1"/>
    <col min="3" max="3" width="19.33203125" style="112" customWidth="1"/>
    <col min="4" max="4" width="28.66015625" style="113" customWidth="1"/>
    <col min="5" max="5" width="18.16015625" style="111" customWidth="1"/>
    <col min="6" max="6" width="19.16015625" style="111" customWidth="1"/>
    <col min="7" max="7" width="9.66015625" style="114" customWidth="1"/>
    <col min="8" max="8" width="13.33203125" style="114" bestFit="1" customWidth="1"/>
    <col min="9" max="9" width="9" style="114" customWidth="1"/>
    <col min="10" max="10" width="14.5" style="114" bestFit="1" customWidth="1"/>
    <col min="11" max="11" width="11.33203125" style="114" customWidth="1"/>
    <col min="12" max="12" width="8.83203125" style="114" customWidth="1"/>
    <col min="13" max="13" width="13.83203125" style="114" customWidth="1"/>
    <col min="14" max="16384" width="9.33203125" style="114" customWidth="1"/>
  </cols>
  <sheetData>
    <row r="1" spans="1:6" s="109" customFormat="1" ht="19.5" customHeight="1">
      <c r="A1" s="106" t="s">
        <v>280</v>
      </c>
      <c r="B1" s="107" t="s">
        <v>281</v>
      </c>
      <c r="C1" s="108" t="s">
        <v>282</v>
      </c>
      <c r="D1" s="106" t="s">
        <v>280</v>
      </c>
      <c r="E1" s="107" t="s">
        <v>281</v>
      </c>
      <c r="F1" s="107" t="s">
        <v>282</v>
      </c>
    </row>
    <row r="2" ht="3" customHeight="1"/>
    <row r="3" spans="1:11" ht="11.25">
      <c r="A3" s="110" t="s">
        <v>283</v>
      </c>
      <c r="B3" s="111">
        <v>5781295532</v>
      </c>
      <c r="C3" s="112">
        <v>5820663699</v>
      </c>
      <c r="D3" s="113" t="s">
        <v>284</v>
      </c>
      <c r="E3" s="111">
        <v>2524189856</v>
      </c>
      <c r="F3" s="111">
        <v>3387734987</v>
      </c>
      <c r="H3" s="115">
        <f>B3-C3</f>
        <v>-39368167</v>
      </c>
      <c r="I3" s="116">
        <f>H3/C3</f>
        <v>-0.006763518566922792</v>
      </c>
      <c r="J3" s="115">
        <f>E3-F3</f>
        <v>-863545131</v>
      </c>
      <c r="K3" s="116">
        <f>J3/F3</f>
        <v>-0.25490338952537434</v>
      </c>
    </row>
    <row r="4" spans="1:11" ht="11.25">
      <c r="A4" s="110" t="s">
        <v>285</v>
      </c>
      <c r="B4" s="111">
        <v>5781295532</v>
      </c>
      <c r="C4" s="112">
        <v>5820663699</v>
      </c>
      <c r="D4" s="113" t="s">
        <v>286</v>
      </c>
      <c r="E4" s="111">
        <v>2524189856</v>
      </c>
      <c r="F4" s="111">
        <v>3387734987</v>
      </c>
      <c r="H4" s="115">
        <f aca="true" t="shared" si="0" ref="H4:H11">B4-C4</f>
        <v>-39368167</v>
      </c>
      <c r="I4" s="116">
        <f aca="true" t="shared" si="1" ref="I4:I11">H4/C4</f>
        <v>-0.006763518566922792</v>
      </c>
      <c r="J4" s="115">
        <f aca="true" t="shared" si="2" ref="J4:J13">E4-F4</f>
        <v>-863545131</v>
      </c>
      <c r="K4" s="116">
        <f aca="true" t="shared" si="3" ref="K4:K13">J4/F4</f>
        <v>-0.25490338952537434</v>
      </c>
    </row>
    <row r="5" spans="1:11" ht="11.25">
      <c r="A5" s="110" t="s">
        <v>287</v>
      </c>
      <c r="B5" s="111">
        <v>2461828438</v>
      </c>
      <c r="C5" s="112">
        <v>3303205870</v>
      </c>
      <c r="D5" s="113" t="s">
        <v>288</v>
      </c>
      <c r="E5" s="111">
        <v>8836000</v>
      </c>
      <c r="F5" s="111">
        <v>975600</v>
      </c>
      <c r="H5" s="115">
        <f t="shared" si="0"/>
        <v>-841377432</v>
      </c>
      <c r="I5" s="116">
        <f t="shared" si="1"/>
        <v>-0.25471540833753725</v>
      </c>
      <c r="J5" s="115">
        <f t="shared" si="2"/>
        <v>7860400</v>
      </c>
      <c r="K5" s="116">
        <f t="shared" si="3"/>
        <v>8.056990569905699</v>
      </c>
    </row>
    <row r="6" spans="1:11" ht="11.25">
      <c r="A6" s="117" t="s">
        <v>289</v>
      </c>
      <c r="B6" s="111">
        <v>11543407</v>
      </c>
      <c r="C6" s="112">
        <v>11371088</v>
      </c>
      <c r="D6" s="113" t="s">
        <v>290</v>
      </c>
      <c r="E6" s="111">
        <v>0</v>
      </c>
      <c r="F6" s="111">
        <v>705000</v>
      </c>
      <c r="H6" s="115">
        <f t="shared" si="0"/>
        <v>172319</v>
      </c>
      <c r="I6" s="116">
        <f t="shared" si="1"/>
        <v>0.015154134767051314</v>
      </c>
      <c r="J6" s="115">
        <f t="shared" si="2"/>
        <v>-705000</v>
      </c>
      <c r="K6" s="116">
        <f t="shared" si="3"/>
        <v>-1</v>
      </c>
    </row>
    <row r="7" spans="1:11" ht="11.25">
      <c r="A7" s="110" t="s">
        <v>291</v>
      </c>
      <c r="B7" s="111">
        <v>392447</v>
      </c>
      <c r="C7" s="112">
        <v>430200</v>
      </c>
      <c r="D7" s="113" t="s">
        <v>292</v>
      </c>
      <c r="E7" s="111">
        <v>1163123305</v>
      </c>
      <c r="F7" s="111">
        <v>1865022799</v>
      </c>
      <c r="H7" s="115">
        <f t="shared" si="0"/>
        <v>-37753</v>
      </c>
      <c r="I7" s="116">
        <f t="shared" si="1"/>
        <v>-0.08775685727568573</v>
      </c>
      <c r="J7" s="115">
        <f t="shared" si="2"/>
        <v>-701899494</v>
      </c>
      <c r="K7" s="116">
        <f t="shared" si="3"/>
        <v>-0.3763490153452006</v>
      </c>
    </row>
    <row r="8" spans="1:11" ht="11.25">
      <c r="A8" s="117" t="s">
        <v>293</v>
      </c>
      <c r="B8" s="111">
        <v>1902700</v>
      </c>
      <c r="C8" s="112">
        <v>0</v>
      </c>
      <c r="D8" s="113" t="s">
        <v>294</v>
      </c>
      <c r="E8" s="111">
        <v>3732440</v>
      </c>
      <c r="F8" s="111">
        <v>3922985</v>
      </c>
      <c r="H8" s="115">
        <f t="shared" si="0"/>
        <v>1902700</v>
      </c>
      <c r="I8" s="116" t="e">
        <f t="shared" si="1"/>
        <v>#DIV/0!</v>
      </c>
      <c r="J8" s="115">
        <f t="shared" si="2"/>
        <v>-190545</v>
      </c>
      <c r="K8" s="116">
        <f t="shared" si="3"/>
        <v>-0.04857143221297048</v>
      </c>
    </row>
    <row r="9" spans="1:11" ht="11.25">
      <c r="A9" s="110" t="s">
        <v>295</v>
      </c>
      <c r="B9" s="111">
        <v>53525418</v>
      </c>
      <c r="C9" s="112">
        <v>82848517</v>
      </c>
      <c r="D9" s="113" t="s">
        <v>296</v>
      </c>
      <c r="E9" s="111">
        <v>1318355704</v>
      </c>
      <c r="F9" s="111">
        <v>1424292551</v>
      </c>
      <c r="H9" s="115">
        <f t="shared" si="0"/>
        <v>-29323099</v>
      </c>
      <c r="I9" s="116">
        <f t="shared" si="1"/>
        <v>-0.35393631729099023</v>
      </c>
      <c r="J9" s="115">
        <f t="shared" si="2"/>
        <v>-105936847</v>
      </c>
      <c r="K9" s="116">
        <f t="shared" si="3"/>
        <v>-0.07437857266445817</v>
      </c>
    </row>
    <row r="10" spans="1:11" ht="11.25">
      <c r="A10" s="110" t="s">
        <v>297</v>
      </c>
      <c r="B10" s="111">
        <v>3251307563</v>
      </c>
      <c r="C10" s="112">
        <v>2421996405</v>
      </c>
      <c r="D10" s="113" t="s">
        <v>298</v>
      </c>
      <c r="E10" s="111">
        <v>30142407</v>
      </c>
      <c r="F10" s="111">
        <v>92816052</v>
      </c>
      <c r="H10" s="115">
        <f t="shared" si="0"/>
        <v>829311158</v>
      </c>
      <c r="I10" s="116">
        <f t="shared" si="1"/>
        <v>0.34240808792612554</v>
      </c>
      <c r="J10" s="115">
        <f t="shared" si="2"/>
        <v>-62673645</v>
      </c>
      <c r="K10" s="116">
        <f t="shared" si="3"/>
        <v>-0.6752457538271505</v>
      </c>
    </row>
    <row r="11" spans="1:11" ht="11.25">
      <c r="A11" s="110" t="s">
        <v>299</v>
      </c>
      <c r="B11" s="111">
        <v>795559</v>
      </c>
      <c r="C11" s="112">
        <v>811619</v>
      </c>
      <c r="D11" s="113" t="s">
        <v>300</v>
      </c>
      <c r="E11" s="111">
        <v>3257105676</v>
      </c>
      <c r="F11" s="111">
        <v>2432928712</v>
      </c>
      <c r="H11" s="115">
        <f t="shared" si="0"/>
        <v>-16060</v>
      </c>
      <c r="I11" s="116">
        <f t="shared" si="1"/>
        <v>-0.019787609703567806</v>
      </c>
      <c r="J11" s="115">
        <f t="shared" si="2"/>
        <v>824176964</v>
      </c>
      <c r="K11" s="116">
        <f t="shared" si="3"/>
        <v>0.3387591917243155</v>
      </c>
    </row>
    <row r="12" spans="1:11" ht="11.25">
      <c r="A12" s="110" t="s">
        <v>8</v>
      </c>
      <c r="B12" s="111" t="s">
        <v>8</v>
      </c>
      <c r="C12" s="112" t="s">
        <v>8</v>
      </c>
      <c r="D12" s="113" t="s">
        <v>301</v>
      </c>
      <c r="E12" s="111">
        <v>3257105676</v>
      </c>
      <c r="F12" s="111">
        <v>2432928712</v>
      </c>
      <c r="J12" s="115">
        <f t="shared" si="2"/>
        <v>824176964</v>
      </c>
      <c r="K12" s="116">
        <f t="shared" si="3"/>
        <v>0.3387591917243155</v>
      </c>
    </row>
    <row r="13" spans="1:11" ht="11.25">
      <c r="A13" s="110" t="s">
        <v>8</v>
      </c>
      <c r="B13" s="111" t="s">
        <v>8</v>
      </c>
      <c r="C13" s="112" t="s">
        <v>8</v>
      </c>
      <c r="D13" s="113" t="s">
        <v>302</v>
      </c>
      <c r="E13" s="111">
        <v>3257105676</v>
      </c>
      <c r="F13" s="111">
        <v>2432928712</v>
      </c>
      <c r="J13" s="115">
        <f t="shared" si="2"/>
        <v>824176964</v>
      </c>
      <c r="K13" s="116">
        <f t="shared" si="3"/>
        <v>0.3387591917243155</v>
      </c>
    </row>
    <row r="61" spans="1:6" ht="10.5" customHeight="1">
      <c r="A61" s="118" t="s">
        <v>303</v>
      </c>
      <c r="B61" s="119" t="s">
        <v>304</v>
      </c>
      <c r="C61" s="120" t="s">
        <v>305</v>
      </c>
      <c r="D61" s="121" t="s">
        <v>303</v>
      </c>
      <c r="E61" s="119" t="s">
        <v>304</v>
      </c>
      <c r="F61" s="119" t="s">
        <v>305</v>
      </c>
    </row>
    <row r="62" spans="1:4" ht="10.5" customHeight="1">
      <c r="A62" s="117" t="s">
        <v>306</v>
      </c>
      <c r="D62" s="122" t="s">
        <v>306</v>
      </c>
    </row>
    <row r="63" spans="1:6" ht="10.5" customHeight="1">
      <c r="A63" s="123" t="s">
        <v>307</v>
      </c>
      <c r="B63" s="124" t="s">
        <v>35</v>
      </c>
      <c r="C63" s="125" t="s">
        <v>35</v>
      </c>
      <c r="D63" s="126" t="s">
        <v>308</v>
      </c>
      <c r="E63" s="124" t="s">
        <v>35</v>
      </c>
      <c r="F63" s="127" t="s">
        <v>35</v>
      </c>
    </row>
    <row r="64" spans="1:6" ht="10.5" customHeight="1">
      <c r="A64" s="123" t="s">
        <v>309</v>
      </c>
      <c r="B64" s="124" t="s">
        <v>35</v>
      </c>
      <c r="C64" s="125" t="s">
        <v>35</v>
      </c>
      <c r="D64" s="126" t="s">
        <v>310</v>
      </c>
      <c r="E64" s="124" t="s">
        <v>35</v>
      </c>
      <c r="F64" s="127" t="s">
        <v>35</v>
      </c>
    </row>
    <row r="65" spans="1:6" ht="10.5" customHeight="1">
      <c r="A65" s="123" t="s">
        <v>311</v>
      </c>
      <c r="B65" s="124" t="s">
        <v>312</v>
      </c>
      <c r="C65" s="125" t="s">
        <v>313</v>
      </c>
      <c r="D65" s="126" t="s">
        <v>314</v>
      </c>
      <c r="E65" s="124" t="s">
        <v>312</v>
      </c>
      <c r="F65" s="127" t="s">
        <v>313</v>
      </c>
    </row>
    <row r="66" spans="1:6" ht="10.5" customHeight="1">
      <c r="A66" s="123" t="s">
        <v>315</v>
      </c>
      <c r="B66" s="124" t="s">
        <v>316</v>
      </c>
      <c r="C66" s="125" t="s">
        <v>317</v>
      </c>
      <c r="D66" s="122"/>
      <c r="E66" s="124"/>
      <c r="F66" s="127"/>
    </row>
    <row r="67" spans="1:6" ht="10.5" customHeight="1">
      <c r="A67" s="128" t="s">
        <v>318</v>
      </c>
      <c r="B67" s="129" t="s">
        <v>319</v>
      </c>
      <c r="C67" s="130" t="s">
        <v>320</v>
      </c>
      <c r="D67" s="131"/>
      <c r="E67" s="119"/>
      <c r="F67" s="119"/>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52"/>
  <sheetViews>
    <sheetView zoomScalePageLayoutView="0" workbookViewId="0" topLeftCell="A1">
      <selection activeCell="C15" sqref="C15"/>
    </sheetView>
  </sheetViews>
  <sheetFormatPr defaultColWidth="9.33203125" defaultRowHeight="11.25"/>
  <cols>
    <col min="1" max="1" width="30" style="331" customWidth="1"/>
    <col min="2" max="3" width="19.66015625" style="332" bestFit="1" customWidth="1"/>
    <col min="4" max="4" width="30" style="331" customWidth="1"/>
    <col min="5" max="6" width="19.66015625" style="332" bestFit="1" customWidth="1"/>
    <col min="7" max="16384" width="9.33203125" style="333" customWidth="1"/>
  </cols>
  <sheetData>
    <row r="1" spans="1:6" s="330" customFormat="1" ht="19.5" customHeight="1">
      <c r="A1" s="328" t="s">
        <v>849</v>
      </c>
      <c r="B1" s="329" t="s">
        <v>281</v>
      </c>
      <c r="C1" s="329" t="s">
        <v>282</v>
      </c>
      <c r="D1" s="328" t="s">
        <v>849</v>
      </c>
      <c r="E1" s="329" t="s">
        <v>281</v>
      </c>
      <c r="F1" s="329" t="s">
        <v>282</v>
      </c>
    </row>
    <row r="2" spans="1:6" ht="14.25" customHeight="1">
      <c r="A2" s="331" t="s">
        <v>1170</v>
      </c>
      <c r="B2" s="332">
        <v>2012324354</v>
      </c>
      <c r="C2" s="332">
        <v>1959624310</v>
      </c>
      <c r="D2" s="331" t="s">
        <v>1171</v>
      </c>
      <c r="E2" s="332">
        <v>2014763990</v>
      </c>
      <c r="F2" s="332">
        <v>1961328936</v>
      </c>
    </row>
    <row r="3" spans="1:6" ht="14.25">
      <c r="A3" s="331" t="s">
        <v>1172</v>
      </c>
      <c r="B3" s="332">
        <v>1710065699</v>
      </c>
      <c r="C3" s="332">
        <v>1699893071</v>
      </c>
      <c r="D3" s="331" t="s">
        <v>1173</v>
      </c>
      <c r="E3" s="332">
        <v>2014763990</v>
      </c>
      <c r="F3" s="332">
        <v>1961328936</v>
      </c>
    </row>
    <row r="4" spans="1:3" ht="14.25">
      <c r="A4" s="331" t="s">
        <v>1174</v>
      </c>
      <c r="B4" s="332">
        <v>250334606</v>
      </c>
      <c r="C4" s="332">
        <v>228506325</v>
      </c>
    </row>
    <row r="5" spans="1:3" ht="14.25">
      <c r="A5" s="331" t="s">
        <v>1175</v>
      </c>
      <c r="B5" s="332">
        <v>8765197</v>
      </c>
      <c r="C5" s="332">
        <v>6114364</v>
      </c>
    </row>
    <row r="6" spans="1:3" ht="14.25">
      <c r="A6" s="331" t="s">
        <v>1176</v>
      </c>
      <c r="B6" s="332">
        <v>33908514</v>
      </c>
      <c r="C6" s="332">
        <v>20461908</v>
      </c>
    </row>
    <row r="7" spans="1:3" ht="14.25">
      <c r="A7" s="331" t="s">
        <v>1177</v>
      </c>
      <c r="B7" s="332">
        <v>9250338</v>
      </c>
      <c r="C7" s="332">
        <v>4648642</v>
      </c>
    </row>
    <row r="8" spans="1:3" ht="14.25">
      <c r="A8" s="331" t="s">
        <v>1178</v>
      </c>
      <c r="B8" s="332">
        <v>2439636</v>
      </c>
      <c r="C8" s="332">
        <v>1704626</v>
      </c>
    </row>
    <row r="9" spans="1:3" ht="14.25">
      <c r="A9" s="331" t="s">
        <v>1179</v>
      </c>
      <c r="B9" s="332">
        <v>2439636</v>
      </c>
      <c r="C9" s="332">
        <v>1704626</v>
      </c>
    </row>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spans="1:6" ht="14.25">
      <c r="A52" s="334" t="s">
        <v>1180</v>
      </c>
      <c r="B52" s="335">
        <v>2014763990</v>
      </c>
      <c r="C52" s="335">
        <v>1961328936</v>
      </c>
      <c r="D52" s="334" t="s">
        <v>1180</v>
      </c>
      <c r="E52" s="335">
        <v>2014763990</v>
      </c>
      <c r="F52" s="335">
        <v>1961328936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127"/>
  <sheetViews>
    <sheetView zoomScalePageLayoutView="0" workbookViewId="0" topLeftCell="A1">
      <selection activeCell="A25" sqref="A25"/>
    </sheetView>
  </sheetViews>
  <sheetFormatPr defaultColWidth="9.33203125" defaultRowHeight="11.25"/>
  <cols>
    <col min="1" max="1" width="86.16015625" style="144" customWidth="1"/>
    <col min="2" max="2" width="45" style="145" customWidth="1"/>
    <col min="3" max="3" width="11.83203125" style="146" customWidth="1"/>
    <col min="4" max="4" width="9.66015625" style="146" customWidth="1"/>
    <col min="5" max="5" width="9" style="146" customWidth="1"/>
    <col min="6" max="6" width="11.66015625" style="146" customWidth="1"/>
    <col min="7" max="7" width="11.33203125" style="146" customWidth="1"/>
    <col min="8" max="8" width="8.83203125" style="146" customWidth="1"/>
    <col min="9" max="9" width="13.83203125" style="146" customWidth="1"/>
    <col min="10" max="16384" width="9.33203125" style="146" customWidth="1"/>
  </cols>
  <sheetData>
    <row r="1" spans="1:2" s="143" customFormat="1" ht="19.5" customHeight="1">
      <c r="A1" s="142" t="s">
        <v>372</v>
      </c>
      <c r="B1" s="29" t="s">
        <v>373</v>
      </c>
    </row>
    <row r="2" ht="3" customHeight="1"/>
    <row r="3" spans="1:2" ht="16.5">
      <c r="A3" s="144" t="s">
        <v>374</v>
      </c>
      <c r="B3" s="145" t="s">
        <v>8</v>
      </c>
    </row>
    <row r="4" spans="1:2" ht="16.5">
      <c r="A4" s="144" t="s">
        <v>375</v>
      </c>
      <c r="B4" s="145">
        <f>B5</f>
        <v>3303205870</v>
      </c>
    </row>
    <row r="5" spans="1:2" ht="16.5">
      <c r="A5" s="144" t="s">
        <v>376</v>
      </c>
      <c r="B5" s="145">
        <v>3303205870</v>
      </c>
    </row>
    <row r="6" spans="1:2" ht="16.5">
      <c r="A6" s="144" t="s">
        <v>377</v>
      </c>
      <c r="B6" s="145" t="s">
        <v>8</v>
      </c>
    </row>
    <row r="7" spans="1:2" ht="16.5">
      <c r="A7" s="144" t="s">
        <v>378</v>
      </c>
      <c r="B7" s="145" t="s">
        <v>8</v>
      </c>
    </row>
    <row r="8" spans="1:2" ht="16.5">
      <c r="A8" s="144" t="s">
        <v>379</v>
      </c>
      <c r="B8" s="145">
        <f>B9+B13+B19+B28+B35+B39+B40+B41+B44+B50</f>
        <v>20468458875</v>
      </c>
    </row>
    <row r="9" spans="1:2" ht="16.5">
      <c r="A9" s="144" t="s">
        <v>380</v>
      </c>
      <c r="B9" s="145">
        <f>B10+B11+B12</f>
        <v>4661318175</v>
      </c>
    </row>
    <row r="10" spans="1:2" ht="16.5">
      <c r="A10" s="144" t="s">
        <v>381</v>
      </c>
      <c r="B10" s="145">
        <f>4658316198+3052</f>
        <v>4658319250</v>
      </c>
    </row>
    <row r="11" spans="1:2" ht="16.5">
      <c r="A11" s="144" t="s">
        <v>382</v>
      </c>
      <c r="B11" s="145">
        <v>2998925</v>
      </c>
    </row>
    <row r="12" spans="1:2" ht="16.5">
      <c r="A12" s="144" t="s">
        <v>383</v>
      </c>
      <c r="B12" s="145">
        <v>0</v>
      </c>
    </row>
    <row r="13" spans="1:2" ht="16.5">
      <c r="A13" s="144" t="s">
        <v>384</v>
      </c>
      <c r="B13" s="145">
        <f>B14+B15+B18</f>
        <v>-2075019</v>
      </c>
    </row>
    <row r="14" spans="1:2" ht="16.5">
      <c r="A14" s="144" t="s">
        <v>385</v>
      </c>
      <c r="B14" s="145">
        <v>893906</v>
      </c>
    </row>
    <row r="15" spans="1:2" ht="16.5">
      <c r="A15" s="144" t="s">
        <v>386</v>
      </c>
      <c r="B15" s="145">
        <v>30000</v>
      </c>
    </row>
    <row r="16" spans="1:2" ht="16.5">
      <c r="A16" s="144" t="s">
        <v>387</v>
      </c>
      <c r="B16" s="145" t="s">
        <v>8</v>
      </c>
    </row>
    <row r="17" spans="1:2" ht="16.5">
      <c r="A17" s="144" t="s">
        <v>388</v>
      </c>
      <c r="B17" s="145" t="s">
        <v>8</v>
      </c>
    </row>
    <row r="18" spans="1:2" ht="16.5">
      <c r="A18" s="144" t="s">
        <v>389</v>
      </c>
      <c r="B18" s="145">
        <f>-B11</f>
        <v>-2998925</v>
      </c>
    </row>
    <row r="19" spans="1:2" ht="16.5">
      <c r="A19" s="144" t="s">
        <v>390</v>
      </c>
      <c r="B19" s="145">
        <f>B20+B21+B22+B23+B24</f>
        <v>0</v>
      </c>
    </row>
    <row r="20" spans="1:2" ht="16.5">
      <c r="A20" s="144" t="s">
        <v>385</v>
      </c>
      <c r="B20" s="145">
        <v>0</v>
      </c>
    </row>
    <row r="21" spans="1:2" ht="16.5">
      <c r="A21" s="144" t="s">
        <v>386</v>
      </c>
      <c r="B21" s="145">
        <v>0</v>
      </c>
    </row>
    <row r="22" spans="1:2" ht="16.5">
      <c r="A22" s="144" t="s">
        <v>391</v>
      </c>
      <c r="B22" s="145">
        <v>0</v>
      </c>
    </row>
    <row r="23" spans="1:2" ht="16.5">
      <c r="A23" s="144" t="s">
        <v>388</v>
      </c>
      <c r="B23" s="145">
        <v>0</v>
      </c>
    </row>
    <row r="24" spans="1:2" ht="16.5">
      <c r="A24" s="144" t="s">
        <v>392</v>
      </c>
      <c r="B24" s="145">
        <v>0</v>
      </c>
    </row>
    <row r="25" spans="1:2" ht="16.5">
      <c r="A25" s="144" t="s">
        <v>393</v>
      </c>
      <c r="B25" s="145" t="s">
        <v>8</v>
      </c>
    </row>
    <row r="26" spans="1:2" ht="16.5">
      <c r="A26" s="144" t="s">
        <v>394</v>
      </c>
      <c r="B26" s="145" t="s">
        <v>8</v>
      </c>
    </row>
    <row r="27" spans="1:2" ht="16.5">
      <c r="A27" s="144" t="s">
        <v>395</v>
      </c>
      <c r="B27" s="145" t="s">
        <v>8</v>
      </c>
    </row>
    <row r="28" spans="1:2" ht="16.5">
      <c r="A28" s="144" t="s">
        <v>396</v>
      </c>
      <c r="B28" s="147">
        <f>B29+B31+B30+B32+B34+B33</f>
        <v>37753</v>
      </c>
    </row>
    <row r="29" spans="1:2" ht="16.5">
      <c r="A29" s="144" t="s">
        <v>397</v>
      </c>
      <c r="B29" s="145">
        <v>0</v>
      </c>
    </row>
    <row r="30" spans="1:2" ht="16.5">
      <c r="A30" s="144" t="s">
        <v>398</v>
      </c>
      <c r="B30" s="145">
        <v>-23600</v>
      </c>
    </row>
    <row r="31" spans="1:2" ht="16.5">
      <c r="A31" s="144" t="s">
        <v>399</v>
      </c>
      <c r="B31" s="145">
        <f>2696428-3052</f>
        <v>2693376</v>
      </c>
    </row>
    <row r="32" spans="1:2" ht="16.5">
      <c r="A32" s="144" t="s">
        <v>400</v>
      </c>
      <c r="B32" s="147">
        <v>11000</v>
      </c>
    </row>
    <row r="33" spans="1:2" ht="16.5">
      <c r="A33" s="144" t="s">
        <v>401</v>
      </c>
      <c r="B33" s="145">
        <v>-2626876</v>
      </c>
    </row>
    <row r="34" spans="1:2" ht="16.5">
      <c r="A34" s="144" t="s">
        <v>402</v>
      </c>
      <c r="B34" s="145">
        <v>-16147</v>
      </c>
    </row>
    <row r="35" spans="1:2" ht="16.5">
      <c r="A35" s="144" t="s">
        <v>403</v>
      </c>
      <c r="B35" s="145">
        <v>-701899494</v>
      </c>
    </row>
    <row r="36" spans="1:2" ht="16.5">
      <c r="A36" s="144" t="s">
        <v>404</v>
      </c>
      <c r="B36" s="145" t="s">
        <v>8</v>
      </c>
    </row>
    <row r="37" spans="1:2" ht="16.5">
      <c r="A37" s="144" t="s">
        <v>405</v>
      </c>
      <c r="B37" s="145" t="s">
        <v>8</v>
      </c>
    </row>
    <row r="38" spans="1:2" ht="16.5">
      <c r="A38" s="144" t="s">
        <v>406</v>
      </c>
      <c r="B38" s="145" t="s">
        <v>8</v>
      </c>
    </row>
    <row r="39" spans="1:2" ht="16.5">
      <c r="A39" s="144" t="s">
        <v>407</v>
      </c>
      <c r="B39" s="145">
        <v>-190545</v>
      </c>
    </row>
    <row r="40" spans="1:2" ht="16.5">
      <c r="A40" s="144" t="s">
        <v>408</v>
      </c>
      <c r="B40" s="145">
        <v>-105936847</v>
      </c>
    </row>
    <row r="41" spans="1:2" ht="16.5">
      <c r="A41" s="144" t="s">
        <v>409</v>
      </c>
      <c r="B41" s="145">
        <v>-62673645</v>
      </c>
    </row>
    <row r="42" spans="1:2" ht="16.5">
      <c r="A42" s="144" t="s">
        <v>410</v>
      </c>
      <c r="B42" s="145" t="s">
        <v>8</v>
      </c>
    </row>
    <row r="43" spans="1:2" ht="16.5">
      <c r="A43" s="148" t="s">
        <v>411</v>
      </c>
      <c r="B43" s="149" t="s">
        <v>8</v>
      </c>
    </row>
    <row r="44" spans="1:2" ht="16.5">
      <c r="A44" s="144" t="s">
        <v>412</v>
      </c>
      <c r="B44" s="145">
        <f>B45+B46+B47+B48+B49</f>
        <v>17073849540</v>
      </c>
    </row>
    <row r="45" spans="1:2" ht="16.5">
      <c r="A45" s="144" t="s">
        <v>413</v>
      </c>
      <c r="B45" s="145">
        <v>16674521336</v>
      </c>
    </row>
    <row r="46" spans="1:2" ht="16.5">
      <c r="A46" s="144" t="s">
        <v>414</v>
      </c>
      <c r="B46" s="145">
        <f>5629800+20000</f>
        <v>5649800</v>
      </c>
    </row>
    <row r="47" spans="1:2" ht="16.5">
      <c r="A47" s="144" t="s">
        <v>415</v>
      </c>
      <c r="B47" s="145">
        <f>393678404</f>
        <v>393678404</v>
      </c>
    </row>
    <row r="48" spans="1:2" ht="16.5">
      <c r="A48" s="144" t="s">
        <v>416</v>
      </c>
      <c r="B48" s="145">
        <v>0</v>
      </c>
    </row>
    <row r="49" spans="1:2" ht="16.5">
      <c r="A49" s="144" t="s">
        <v>417</v>
      </c>
      <c r="B49" s="145">
        <v>0</v>
      </c>
    </row>
    <row r="50" spans="1:2" ht="16.5">
      <c r="A50" s="144" t="s">
        <v>418</v>
      </c>
      <c r="B50" s="145">
        <f>B51+B58+B61+B62+B64+B52+B54+B63+B65+B71</f>
        <v>-393971043</v>
      </c>
    </row>
    <row r="51" spans="1:2" ht="16.5">
      <c r="A51" s="144" t="s">
        <v>419</v>
      </c>
      <c r="B51" s="145">
        <v>0</v>
      </c>
    </row>
    <row r="52" spans="1:2" ht="16.5">
      <c r="A52" s="144" t="s">
        <v>420</v>
      </c>
      <c r="B52" s="145">
        <v>2626876</v>
      </c>
    </row>
    <row r="53" spans="1:2" ht="16.5">
      <c r="A53" s="144" t="s">
        <v>421</v>
      </c>
      <c r="B53" s="145" t="s">
        <v>8</v>
      </c>
    </row>
    <row r="54" spans="1:2" ht="16.5">
      <c r="A54" s="144" t="s">
        <v>422</v>
      </c>
      <c r="B54" s="145">
        <v>-2899563</v>
      </c>
    </row>
    <row r="55" spans="1:2" ht="16.5">
      <c r="A55" s="144" t="s">
        <v>423</v>
      </c>
      <c r="B55" s="145" t="s">
        <v>8</v>
      </c>
    </row>
    <row r="56" spans="1:2" ht="16.5">
      <c r="A56" s="144" t="s">
        <v>424</v>
      </c>
      <c r="B56" s="145" t="s">
        <v>8</v>
      </c>
    </row>
    <row r="57" spans="1:2" ht="16.5">
      <c r="A57" s="144" t="s">
        <v>425</v>
      </c>
      <c r="B57" s="145" t="s">
        <v>8</v>
      </c>
    </row>
    <row r="58" spans="1:2" ht="16.5">
      <c r="A58" s="144" t="s">
        <v>426</v>
      </c>
      <c r="B58" s="145">
        <v>-393678404</v>
      </c>
    </row>
    <row r="59" spans="1:2" ht="16.5">
      <c r="A59" s="144" t="s">
        <v>427</v>
      </c>
      <c r="B59" s="145" t="s">
        <v>8</v>
      </c>
    </row>
    <row r="60" spans="1:2" ht="16.5">
      <c r="A60" s="144" t="s">
        <v>428</v>
      </c>
      <c r="B60" s="145" t="s">
        <v>8</v>
      </c>
    </row>
    <row r="61" spans="1:2" ht="16.5">
      <c r="A61" s="144" t="s">
        <v>429</v>
      </c>
      <c r="B61" s="145">
        <v>-30000</v>
      </c>
    </row>
    <row r="62" spans="1:2" ht="16.5">
      <c r="A62" s="144" t="s">
        <v>430</v>
      </c>
      <c r="B62" s="145">
        <v>0</v>
      </c>
    </row>
    <row r="63" spans="1:2" ht="16.5">
      <c r="A63" s="144" t="s">
        <v>431</v>
      </c>
      <c r="B63" s="145">
        <v>4901</v>
      </c>
    </row>
    <row r="64" spans="1:2" ht="16.5">
      <c r="A64" s="144" t="s">
        <v>432</v>
      </c>
      <c r="B64" s="147">
        <v>0</v>
      </c>
    </row>
    <row r="65" spans="1:2" ht="16.5">
      <c r="A65" s="144" t="s">
        <v>433</v>
      </c>
      <c r="B65" s="147">
        <v>-11000</v>
      </c>
    </row>
    <row r="66" spans="1:2" ht="16.5">
      <c r="A66" s="144" t="s">
        <v>434</v>
      </c>
      <c r="B66" s="145" t="s">
        <v>8</v>
      </c>
    </row>
    <row r="67" spans="1:2" ht="16.5">
      <c r="A67" s="144" t="s">
        <v>435</v>
      </c>
      <c r="B67" s="145" t="s">
        <v>8</v>
      </c>
    </row>
    <row r="68" spans="1:2" ht="16.5">
      <c r="A68" s="144" t="s">
        <v>436</v>
      </c>
      <c r="B68" s="145" t="s">
        <v>8</v>
      </c>
    </row>
    <row r="69" spans="1:2" ht="16.5">
      <c r="A69" s="144" t="s">
        <v>437</v>
      </c>
      <c r="B69" s="145" t="s">
        <v>8</v>
      </c>
    </row>
    <row r="70" spans="1:2" ht="16.5">
      <c r="A70" s="144" t="s">
        <v>438</v>
      </c>
      <c r="B70" s="145" t="s">
        <v>8</v>
      </c>
    </row>
    <row r="71" spans="1:2" ht="16.5">
      <c r="A71" s="144" t="s">
        <v>439</v>
      </c>
      <c r="B71" s="145">
        <v>16147</v>
      </c>
    </row>
    <row r="72" spans="1:2" ht="16.5">
      <c r="A72" s="144" t="s">
        <v>440</v>
      </c>
      <c r="B72" s="145">
        <f>B4+B8</f>
        <v>23771664745</v>
      </c>
    </row>
    <row r="73" spans="1:2" ht="16.5">
      <c r="A73" s="144" t="s">
        <v>441</v>
      </c>
      <c r="B73" s="145" t="s">
        <v>8</v>
      </c>
    </row>
    <row r="74" spans="1:2" ht="16.5">
      <c r="A74" s="144" t="s">
        <v>442</v>
      </c>
      <c r="B74" s="145">
        <f>B75+B79+B85+B92+B93+B98+B96</f>
        <v>21309836307</v>
      </c>
    </row>
    <row r="75" spans="1:2" ht="16.5">
      <c r="A75" s="144" t="s">
        <v>443</v>
      </c>
      <c r="B75" s="145">
        <f>B76+B77+B78</f>
        <v>15855012254</v>
      </c>
    </row>
    <row r="76" spans="1:2" ht="16.5">
      <c r="A76" s="144" t="s">
        <v>381</v>
      </c>
      <c r="B76" s="145">
        <v>15845162638</v>
      </c>
    </row>
    <row r="77" spans="1:2" ht="16.5">
      <c r="A77" s="144" t="s">
        <v>444</v>
      </c>
      <c r="B77" s="145">
        <v>8836000</v>
      </c>
    </row>
    <row r="78" spans="1:2" ht="16.5">
      <c r="A78" s="144" t="s">
        <v>383</v>
      </c>
      <c r="B78" s="145">
        <v>1013616</v>
      </c>
    </row>
    <row r="79" spans="1:2" ht="16.5">
      <c r="A79" s="144" t="s">
        <v>445</v>
      </c>
      <c r="B79" s="145">
        <f>B84+B80+B81+B82+B83</f>
        <v>-7860400</v>
      </c>
    </row>
    <row r="80" spans="1:2" ht="16.5">
      <c r="A80" s="144" t="s">
        <v>385</v>
      </c>
      <c r="B80" s="145">
        <v>3870262</v>
      </c>
    </row>
    <row r="81" spans="1:2" ht="16.5">
      <c r="A81" s="144" t="s">
        <v>386</v>
      </c>
      <c r="B81" s="145">
        <v>4901</v>
      </c>
    </row>
    <row r="82" spans="1:2" ht="16.5">
      <c r="A82" s="144" t="s">
        <v>387</v>
      </c>
      <c r="B82" s="145">
        <v>0</v>
      </c>
    </row>
    <row r="83" spans="1:2" ht="16.5">
      <c r="A83" s="144" t="s">
        <v>388</v>
      </c>
      <c r="B83" s="145">
        <v>-2899563</v>
      </c>
    </row>
    <row r="84" spans="1:2" ht="16.5">
      <c r="A84" s="148" t="s">
        <v>446</v>
      </c>
      <c r="B84" s="149">
        <v>-8836000</v>
      </c>
    </row>
    <row r="85" spans="1:2" ht="16.5">
      <c r="A85" s="144" t="s">
        <v>447</v>
      </c>
      <c r="B85" s="145">
        <f>B86+B87+B88+B89+B90</f>
        <v>745922</v>
      </c>
    </row>
    <row r="86" spans="1:2" ht="16.5">
      <c r="A86" s="144" t="s">
        <v>385</v>
      </c>
      <c r="B86" s="145">
        <v>1759538</v>
      </c>
    </row>
    <row r="87" spans="1:2" ht="16.5">
      <c r="A87" s="144" t="s">
        <v>386</v>
      </c>
      <c r="B87" s="145">
        <v>0</v>
      </c>
    </row>
    <row r="88" spans="1:2" ht="16.5">
      <c r="A88" s="144" t="s">
        <v>391</v>
      </c>
      <c r="B88" s="145">
        <v>0</v>
      </c>
    </row>
    <row r="89" spans="1:2" ht="16.5">
      <c r="A89" s="144" t="s">
        <v>388</v>
      </c>
      <c r="B89" s="145">
        <v>0</v>
      </c>
    </row>
    <row r="90" spans="1:2" ht="16.5">
      <c r="A90" s="144" t="s">
        <v>392</v>
      </c>
      <c r="B90" s="145">
        <v>-1013616</v>
      </c>
    </row>
    <row r="91" spans="1:2" ht="16.5">
      <c r="A91" s="144" t="s">
        <v>448</v>
      </c>
      <c r="B91" s="145" t="s">
        <v>8</v>
      </c>
    </row>
    <row r="92" spans="1:2" ht="16.5">
      <c r="A92" s="144" t="s">
        <v>449</v>
      </c>
      <c r="B92" s="145">
        <v>-29323099</v>
      </c>
    </row>
    <row r="93" spans="1:2" ht="16.5">
      <c r="A93" s="144" t="s">
        <v>450</v>
      </c>
      <c r="B93" s="145">
        <v>829311158</v>
      </c>
    </row>
    <row r="94" spans="1:2" ht="16.5">
      <c r="A94" s="144" t="s">
        <v>451</v>
      </c>
      <c r="B94" s="145" t="s">
        <v>8</v>
      </c>
    </row>
    <row r="95" spans="1:2" ht="16.5">
      <c r="A95" s="144" t="s">
        <v>452</v>
      </c>
      <c r="B95" s="145" t="s">
        <v>8</v>
      </c>
    </row>
    <row r="96" spans="1:2" ht="16.5">
      <c r="A96" s="144" t="s">
        <v>453</v>
      </c>
      <c r="B96" s="145">
        <v>-16060</v>
      </c>
    </row>
    <row r="97" spans="1:2" ht="16.5">
      <c r="A97" s="144" t="s">
        <v>454</v>
      </c>
      <c r="B97" s="145" t="s">
        <v>8</v>
      </c>
    </row>
    <row r="98" spans="1:2" ht="16.5">
      <c r="A98" s="144" t="s">
        <v>455</v>
      </c>
      <c r="B98" s="145">
        <f>B99+B100+B101+B104</f>
        <v>4661966532</v>
      </c>
    </row>
    <row r="99" spans="1:2" ht="16.5">
      <c r="A99" s="144" t="s">
        <v>456</v>
      </c>
      <c r="B99" s="145">
        <f>4658316198+3052</f>
        <v>4658319250</v>
      </c>
    </row>
    <row r="100" spans="1:2" ht="16.5">
      <c r="A100" s="144" t="s">
        <v>457</v>
      </c>
      <c r="B100" s="145">
        <v>893906</v>
      </c>
    </row>
    <row r="101" spans="1:2" ht="16.5">
      <c r="A101" s="144" t="s">
        <v>458</v>
      </c>
      <c r="B101" s="145">
        <v>0</v>
      </c>
    </row>
    <row r="102" spans="1:2" ht="16.5">
      <c r="A102" s="144" t="s">
        <v>459</v>
      </c>
      <c r="B102" s="145" t="s">
        <v>8</v>
      </c>
    </row>
    <row r="103" spans="1:2" ht="16.5">
      <c r="A103" s="144" t="s">
        <v>460</v>
      </c>
      <c r="B103" s="145" t="s">
        <v>8</v>
      </c>
    </row>
    <row r="104" spans="1:2" ht="16.5">
      <c r="A104" s="144" t="s">
        <v>461</v>
      </c>
      <c r="B104" s="145">
        <v>2753376</v>
      </c>
    </row>
    <row r="105" spans="1:2" ht="16.5">
      <c r="A105" s="144" t="s">
        <v>462</v>
      </c>
      <c r="B105" s="145">
        <f>B106</f>
        <v>2461828438</v>
      </c>
    </row>
    <row r="106" spans="1:2" ht="16.5">
      <c r="A106" s="144" t="s">
        <v>376</v>
      </c>
      <c r="B106" s="145">
        <v>2461828438</v>
      </c>
    </row>
    <row r="107" spans="1:2" ht="16.5">
      <c r="A107" s="144" t="s">
        <v>377</v>
      </c>
      <c r="B107" s="145" t="s">
        <v>8</v>
      </c>
    </row>
    <row r="108" spans="1:2" ht="16.5">
      <c r="A108" s="144" t="s">
        <v>378</v>
      </c>
      <c r="B108" s="145" t="s">
        <v>8</v>
      </c>
    </row>
    <row r="109" spans="1:3" ht="16.5">
      <c r="A109" s="144" t="s">
        <v>463</v>
      </c>
      <c r="B109" s="145">
        <f>B74+B105</f>
        <v>23771664745</v>
      </c>
      <c r="C109" s="150">
        <f>B72-B109</f>
        <v>0</v>
      </c>
    </row>
    <row r="125" spans="1:2" ht="16.5">
      <c r="A125" s="148"/>
      <c r="B125" s="149"/>
    </row>
    <row r="126" spans="1:2" ht="16.5">
      <c r="A126" s="146"/>
      <c r="B126" s="150"/>
    </row>
    <row r="127" spans="1:2" ht="16.5">
      <c r="A127" s="146"/>
      <c r="B127" s="15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ChunYi</dc:creator>
  <cp:keywords/>
  <dc:description/>
  <cp:lastModifiedBy>user</cp:lastModifiedBy>
  <cp:lastPrinted>2020-02-10T02:42:00Z</cp:lastPrinted>
  <dcterms:created xsi:type="dcterms:W3CDTF">2000-09-14T03:36:25Z</dcterms:created>
  <dcterms:modified xsi:type="dcterms:W3CDTF">2020-11-27T08:39:03Z</dcterms:modified>
  <cp:category/>
  <cp:version/>
  <cp:contentType/>
  <cp:contentStatus/>
</cp:coreProperties>
</file>