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8800" windowHeight="12450" tabRatio="765" activeTab="3"/>
  </bookViews>
  <sheets>
    <sheet name="社區發展與人民團體" sheetId="18" r:id="rId1"/>
    <sheet name="社會救助" sheetId="21" r:id="rId2"/>
    <sheet name="老人福利" sheetId="9" r:id="rId3"/>
    <sheet name="身心障礙福利" sheetId="20" r:id="rId4"/>
    <sheet name="婦女福利" sheetId="22" r:id="rId5"/>
    <sheet name="兒童及少年福利" sheetId="23" r:id="rId6"/>
    <sheet name="社會工作及志願服務" sheetId="24" r:id="rId7"/>
    <sheet name="家庭暴力及性侵害與性騷擾防" sheetId="19" r:id="rId8"/>
  </sheets>
  <definedNames>
    <definedName name="_xlnm._FilterDatabase" localSheetId="2" hidden="1">老人福利!$A$1:$AD$30</definedName>
    <definedName name="_xlnm.Print_Area" localSheetId="2">老人福利!$A$1:$AB$30</definedName>
    <definedName name="_xlnm.Print_Area" localSheetId="3">身心障礙福利!$A$1:$AB$29</definedName>
    <definedName name="_xlnm.Print_Area" localSheetId="5">兒童及少年福利!$A$1:$AB$20</definedName>
    <definedName name="_xlnm.Print_Area" localSheetId="0">社區發展與人民團體!$A$1:$AB$18</definedName>
    <definedName name="_xlnm.Print_Area" localSheetId="6">社會工作及志願服務!$A$1:$AB$18</definedName>
    <definedName name="_xlnm.Print_Area" localSheetId="1">社會救助!$A$1:$AB$28</definedName>
    <definedName name="_xlnm.Print_Area" localSheetId="7">家庭暴力及性侵害與性騷擾防!$A$1:$AB$24</definedName>
    <definedName name="_xlnm.Print_Area" localSheetId="4">婦女福利!$A$1:$AB$19</definedName>
    <definedName name="_xlnm.Print_Titles" localSheetId="2">老人福利!$1:$4</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D12" i="18"/>
  <c r="AC12"/>
  <c r="U12"/>
  <c r="Q12"/>
  <c r="M12"/>
  <c r="I12"/>
  <c r="E12"/>
  <c r="AD11"/>
  <c r="AC11"/>
  <c r="U11"/>
  <c r="Q11"/>
  <c r="M11"/>
  <c r="I11"/>
  <c r="E11"/>
  <c r="AD10"/>
  <c r="AC10"/>
  <c r="W20" i="20" l="1"/>
  <c r="V20"/>
  <c r="Q8" i="9" l="1"/>
  <c r="Q9"/>
  <c r="Q10"/>
  <c r="Q11"/>
  <c r="S7"/>
  <c r="R7"/>
  <c r="Q7" s="1"/>
  <c r="W7" l="1"/>
  <c r="V7"/>
  <c r="Q7" i="19" l="1"/>
  <c r="Q8"/>
  <c r="Q9"/>
  <c r="Q10"/>
  <c r="Q11"/>
  <c r="Q12"/>
  <c r="Q13"/>
  <c r="Q14"/>
  <c r="Q15"/>
  <c r="Q6"/>
  <c r="M7"/>
  <c r="M8"/>
  <c r="M9"/>
  <c r="M10"/>
  <c r="M11"/>
  <c r="M12"/>
  <c r="M13"/>
  <c r="M14"/>
  <c r="M15"/>
  <c r="M6"/>
  <c r="I7"/>
  <c r="I8"/>
  <c r="I9"/>
  <c r="I10"/>
  <c r="I11"/>
  <c r="I12"/>
  <c r="I13"/>
  <c r="I14"/>
  <c r="I15"/>
  <c r="I6"/>
  <c r="E7"/>
  <c r="E8"/>
  <c r="E9"/>
  <c r="E10"/>
  <c r="E11"/>
  <c r="E12"/>
  <c r="E13"/>
  <c r="E14"/>
  <c r="E15"/>
  <c r="E6"/>
  <c r="E18"/>
  <c r="E19"/>
  <c r="E17"/>
  <c r="I18"/>
  <c r="I19"/>
  <c r="I17"/>
  <c r="M18"/>
  <c r="M19"/>
  <c r="M17"/>
  <c r="Q18"/>
  <c r="Q19"/>
  <c r="Q17"/>
  <c r="U18"/>
  <c r="U19"/>
  <c r="U17"/>
  <c r="U7"/>
  <c r="U8"/>
  <c r="U9"/>
  <c r="U10"/>
  <c r="U11"/>
  <c r="U12"/>
  <c r="U13"/>
  <c r="U14"/>
  <c r="U15"/>
  <c r="U6"/>
  <c r="E12" i="24"/>
  <c r="E7"/>
  <c r="E8"/>
  <c r="E9"/>
  <c r="E10"/>
  <c r="E6"/>
  <c r="I12"/>
  <c r="I7"/>
  <c r="I8"/>
  <c r="I9"/>
  <c r="I10"/>
  <c r="I6"/>
  <c r="M12"/>
  <c r="M7"/>
  <c r="M8"/>
  <c r="M9"/>
  <c r="M10"/>
  <c r="M6"/>
  <c r="Q12"/>
  <c r="Q7"/>
  <c r="Q8"/>
  <c r="Q9"/>
  <c r="Q10"/>
  <c r="Q6"/>
  <c r="U12"/>
  <c r="U7"/>
  <c r="U8"/>
  <c r="U9"/>
  <c r="U10"/>
  <c r="U6"/>
  <c r="U7" i="23"/>
  <c r="U8"/>
  <c r="U9"/>
  <c r="U10"/>
  <c r="U11"/>
  <c r="U12"/>
  <c r="U13"/>
  <c r="U14"/>
  <c r="U6"/>
  <c r="Q7"/>
  <c r="Q8"/>
  <c r="Q9"/>
  <c r="Q10"/>
  <c r="Q11"/>
  <c r="Q12"/>
  <c r="Q13"/>
  <c r="Q14"/>
  <c r="Q6"/>
  <c r="M7"/>
  <c r="M8"/>
  <c r="M9"/>
  <c r="M10"/>
  <c r="M11"/>
  <c r="M12"/>
  <c r="M13"/>
  <c r="M14"/>
  <c r="M6"/>
  <c r="I7"/>
  <c r="I8"/>
  <c r="I9"/>
  <c r="I10"/>
  <c r="I11"/>
  <c r="I12"/>
  <c r="I13"/>
  <c r="I14"/>
  <c r="I6"/>
  <c r="E7"/>
  <c r="E8"/>
  <c r="E9"/>
  <c r="E10"/>
  <c r="E11"/>
  <c r="E12"/>
  <c r="E13"/>
  <c r="E14"/>
  <c r="E6"/>
  <c r="U7" i="22"/>
  <c r="U8"/>
  <c r="U9"/>
  <c r="U10"/>
  <c r="U11"/>
  <c r="U12"/>
  <c r="U13"/>
  <c r="U6"/>
  <c r="E7"/>
  <c r="E8"/>
  <c r="E9"/>
  <c r="E10"/>
  <c r="E11"/>
  <c r="E12"/>
  <c r="E13"/>
  <c r="E6"/>
  <c r="I7"/>
  <c r="I8"/>
  <c r="I9"/>
  <c r="I10"/>
  <c r="I11"/>
  <c r="I12"/>
  <c r="I13"/>
  <c r="I6"/>
  <c r="M7"/>
  <c r="M8"/>
  <c r="M9"/>
  <c r="M10"/>
  <c r="M11"/>
  <c r="M12"/>
  <c r="M13"/>
  <c r="M6"/>
  <c r="Q7"/>
  <c r="Q8"/>
  <c r="Q9"/>
  <c r="Q10"/>
  <c r="Q11"/>
  <c r="Q12"/>
  <c r="Q13"/>
  <c r="Q6"/>
  <c r="U7" i="20"/>
  <c r="U8"/>
  <c r="U9"/>
  <c r="U10"/>
  <c r="U11"/>
  <c r="U12"/>
  <c r="U13"/>
  <c r="U14"/>
  <c r="U15"/>
  <c r="U16"/>
  <c r="U17"/>
  <c r="U18"/>
  <c r="U19"/>
  <c r="U20"/>
  <c r="U21"/>
  <c r="U22"/>
  <c r="U23"/>
  <c r="U6"/>
  <c r="Q7"/>
  <c r="Q8"/>
  <c r="Q9"/>
  <c r="Q10"/>
  <c r="Q11"/>
  <c r="Q12"/>
  <c r="Q13"/>
  <c r="Q14"/>
  <c r="Q15"/>
  <c r="Q16"/>
  <c r="Q17"/>
  <c r="Q18"/>
  <c r="Q19"/>
  <c r="Q20"/>
  <c r="Q21"/>
  <c r="Q22"/>
  <c r="Q23"/>
  <c r="Q6"/>
  <c r="M7"/>
  <c r="M8"/>
  <c r="M9"/>
  <c r="M10"/>
  <c r="M11"/>
  <c r="M12"/>
  <c r="M13"/>
  <c r="M14"/>
  <c r="M15"/>
  <c r="M16"/>
  <c r="M17"/>
  <c r="M18"/>
  <c r="M19"/>
  <c r="M20"/>
  <c r="M21"/>
  <c r="M22"/>
  <c r="M23"/>
  <c r="M6"/>
  <c r="I7"/>
  <c r="I8"/>
  <c r="I9"/>
  <c r="I10"/>
  <c r="I11"/>
  <c r="I12"/>
  <c r="I13"/>
  <c r="I14"/>
  <c r="I15"/>
  <c r="I16"/>
  <c r="I17"/>
  <c r="I18"/>
  <c r="I19"/>
  <c r="I20"/>
  <c r="I21"/>
  <c r="I22"/>
  <c r="I23"/>
  <c r="I6"/>
  <c r="E7"/>
  <c r="E8"/>
  <c r="E9"/>
  <c r="E10"/>
  <c r="E11"/>
  <c r="E12"/>
  <c r="E13"/>
  <c r="E14"/>
  <c r="E15"/>
  <c r="E16"/>
  <c r="E17"/>
  <c r="E18"/>
  <c r="E19"/>
  <c r="E20"/>
  <c r="E21"/>
  <c r="E22"/>
  <c r="E23"/>
  <c r="E6"/>
  <c r="U14" i="9"/>
  <c r="U15"/>
  <c r="U16"/>
  <c r="U17"/>
  <c r="U18"/>
  <c r="U19"/>
  <c r="U20"/>
  <c r="U21"/>
  <c r="U22"/>
  <c r="U23"/>
  <c r="U24"/>
  <c r="U25"/>
  <c r="U26"/>
  <c r="U27"/>
  <c r="U28"/>
  <c r="U13"/>
  <c r="Q14"/>
  <c r="Q15"/>
  <c r="Q16"/>
  <c r="Q17"/>
  <c r="Q18"/>
  <c r="Q19"/>
  <c r="Q20"/>
  <c r="Q21"/>
  <c r="Q22"/>
  <c r="Q23"/>
  <c r="Q24"/>
  <c r="Q25"/>
  <c r="Q26"/>
  <c r="Q27"/>
  <c r="Q28"/>
  <c r="Q13"/>
  <c r="M14"/>
  <c r="M15"/>
  <c r="M16"/>
  <c r="M17"/>
  <c r="M18"/>
  <c r="M19"/>
  <c r="M20"/>
  <c r="M21"/>
  <c r="M22"/>
  <c r="M23"/>
  <c r="M24"/>
  <c r="M25"/>
  <c r="M26"/>
  <c r="M27"/>
  <c r="M28"/>
  <c r="M13"/>
  <c r="I14"/>
  <c r="I15"/>
  <c r="I16"/>
  <c r="I17"/>
  <c r="I18"/>
  <c r="I19"/>
  <c r="I20"/>
  <c r="I21"/>
  <c r="I22"/>
  <c r="I23"/>
  <c r="I24"/>
  <c r="I25"/>
  <c r="I26"/>
  <c r="I27"/>
  <c r="I28"/>
  <c r="I13"/>
  <c r="E14"/>
  <c r="E15"/>
  <c r="E16"/>
  <c r="E17"/>
  <c r="E18"/>
  <c r="E19"/>
  <c r="E20"/>
  <c r="E21"/>
  <c r="E22"/>
  <c r="E23"/>
  <c r="E24"/>
  <c r="E25"/>
  <c r="E26"/>
  <c r="E27"/>
  <c r="E28"/>
  <c r="E13"/>
  <c r="U7"/>
  <c r="U8"/>
  <c r="U9"/>
  <c r="U10"/>
  <c r="U11"/>
  <c r="U6"/>
  <c r="Q6"/>
  <c r="M7"/>
  <c r="M9"/>
  <c r="M10"/>
  <c r="M11"/>
  <c r="M6"/>
  <c r="I7"/>
  <c r="I9"/>
  <c r="I10"/>
  <c r="I11"/>
  <c r="I6"/>
  <c r="E7"/>
  <c r="E9"/>
  <c r="E10"/>
  <c r="E11"/>
  <c r="E6"/>
  <c r="U8" i="21"/>
  <c r="U9"/>
  <c r="U10"/>
  <c r="U11"/>
  <c r="U12"/>
  <c r="U13"/>
  <c r="U14"/>
  <c r="U15"/>
  <c r="U16"/>
  <c r="U17"/>
  <c r="U18"/>
  <c r="U19"/>
  <c r="U20"/>
  <c r="U21"/>
  <c r="U22"/>
  <c r="U6"/>
  <c r="Q8"/>
  <c r="Q9"/>
  <c r="Q10"/>
  <c r="Q11"/>
  <c r="Q12"/>
  <c r="Q13"/>
  <c r="Q14"/>
  <c r="Q15"/>
  <c r="Q16"/>
  <c r="Q17"/>
  <c r="Q18"/>
  <c r="Q19"/>
  <c r="Q20"/>
  <c r="Q21"/>
  <c r="Q22"/>
  <c r="Q6"/>
  <c r="M8"/>
  <c r="M9"/>
  <c r="M10"/>
  <c r="M11"/>
  <c r="M12"/>
  <c r="M13"/>
  <c r="M14"/>
  <c r="M15"/>
  <c r="M16"/>
  <c r="M17"/>
  <c r="M18"/>
  <c r="M19"/>
  <c r="M20"/>
  <c r="M21"/>
  <c r="M22"/>
  <c r="M6"/>
  <c r="I8"/>
  <c r="I9"/>
  <c r="I10"/>
  <c r="I11"/>
  <c r="I12"/>
  <c r="I13"/>
  <c r="I14"/>
  <c r="I15"/>
  <c r="I16"/>
  <c r="I17"/>
  <c r="I18"/>
  <c r="I19"/>
  <c r="I20"/>
  <c r="I21"/>
  <c r="I22"/>
  <c r="I6"/>
  <c r="E8"/>
  <c r="E9"/>
  <c r="E10"/>
  <c r="E11"/>
  <c r="E12"/>
  <c r="E13"/>
  <c r="E14"/>
  <c r="E15"/>
  <c r="E16"/>
  <c r="E17"/>
  <c r="E18"/>
  <c r="E19"/>
  <c r="E20"/>
  <c r="E21"/>
  <c r="E22"/>
  <c r="E6"/>
  <c r="U7" i="18"/>
  <c r="U8"/>
  <c r="U9"/>
  <c r="U6"/>
  <c r="Q7"/>
  <c r="Q8"/>
  <c r="Q9"/>
  <c r="Q6"/>
  <c r="M7"/>
  <c r="M8"/>
  <c r="M9"/>
  <c r="M6"/>
  <c r="I7"/>
  <c r="I8"/>
  <c r="I9"/>
  <c r="I6"/>
  <c r="E7"/>
  <c r="E8"/>
  <c r="E9"/>
  <c r="E6"/>
  <c r="AD28" i="9"/>
  <c r="AC28"/>
  <c r="AD27"/>
  <c r="AC27"/>
  <c r="AD26"/>
  <c r="AC26"/>
  <c r="AD25"/>
  <c r="AC25"/>
  <c r="AD24"/>
  <c r="AC24"/>
  <c r="AD23"/>
  <c r="AC23"/>
  <c r="AD22"/>
  <c r="AC22"/>
  <c r="AD21"/>
  <c r="AC21"/>
  <c r="AD20"/>
  <c r="AC20"/>
  <c r="AD19"/>
  <c r="AC19"/>
  <c r="AD18"/>
  <c r="AC18"/>
  <c r="AD17"/>
  <c r="AC17"/>
  <c r="AD16"/>
  <c r="AC16"/>
  <c r="AD15"/>
  <c r="AC15"/>
  <c r="AD14"/>
  <c r="AC14"/>
  <c r="AD13"/>
  <c r="AC13"/>
  <c r="AD12"/>
  <c r="AC12"/>
  <c r="AD19" i="19"/>
  <c r="AC19"/>
  <c r="AD18"/>
  <c r="AC18"/>
  <c r="AD17"/>
  <c r="AC17"/>
  <c r="AD16"/>
  <c r="AC16"/>
  <c r="AD12" i="24" l="1"/>
  <c r="AC12"/>
  <c r="AD11"/>
  <c r="AC11"/>
  <c r="AD10"/>
  <c r="AC10"/>
  <c r="AD9"/>
  <c r="AC9"/>
  <c r="AD8"/>
  <c r="AC8"/>
  <c r="AD7"/>
  <c r="AC7"/>
  <c r="AD6"/>
  <c r="AC6"/>
  <c r="AD5"/>
  <c r="AC5"/>
  <c r="AD14" i="23"/>
  <c r="AC14"/>
  <c r="AD13"/>
  <c r="AC13"/>
  <c r="AD12"/>
  <c r="AC12"/>
  <c r="AD11"/>
  <c r="AC11"/>
  <c r="AD10"/>
  <c r="AC10"/>
  <c r="AD9"/>
  <c r="AC9"/>
  <c r="AD8"/>
  <c r="AC8"/>
  <c r="AD7"/>
  <c r="AC7"/>
  <c r="AD6"/>
  <c r="AC6"/>
  <c r="AD5"/>
  <c r="AC5"/>
  <c r="AD13" i="22"/>
  <c r="AC13"/>
  <c r="AD12"/>
  <c r="AC12"/>
  <c r="AD11"/>
  <c r="AC11"/>
  <c r="AD10"/>
  <c r="AC10"/>
  <c r="AD9"/>
  <c r="AC9"/>
  <c r="AD8"/>
  <c r="AC8"/>
  <c r="AD7"/>
  <c r="AC7"/>
  <c r="AD6"/>
  <c r="AC6"/>
  <c r="AD5"/>
  <c r="AC5"/>
  <c r="AD22" i="21"/>
  <c r="AC22"/>
  <c r="AD21"/>
  <c r="AC21"/>
  <c r="AD20"/>
  <c r="AC20"/>
  <c r="AD19"/>
  <c r="AC19"/>
  <c r="AD18"/>
  <c r="AC18"/>
  <c r="AD17"/>
  <c r="AC17"/>
  <c r="AD16"/>
  <c r="AC16"/>
  <c r="AD15"/>
  <c r="AC15"/>
  <c r="AD14"/>
  <c r="AC14"/>
  <c r="AD13"/>
  <c r="AC13"/>
  <c r="AD12"/>
  <c r="AC12"/>
  <c r="AD11"/>
  <c r="AC11"/>
  <c r="AD10"/>
  <c r="AC10"/>
  <c r="AD9"/>
  <c r="AC9"/>
  <c r="AD8"/>
  <c r="AC8"/>
  <c r="AD7"/>
  <c r="AC7"/>
  <c r="AD6"/>
  <c r="AC6"/>
  <c r="AD5"/>
  <c r="AC5"/>
  <c r="AD9" i="18"/>
  <c r="AC9"/>
  <c r="AD8"/>
  <c r="AC8"/>
  <c r="AD7"/>
  <c r="AC7"/>
  <c r="AD6"/>
  <c r="AC6"/>
  <c r="AD5"/>
  <c r="AC5"/>
  <c r="AD23" i="20"/>
  <c r="AC23"/>
  <c r="AD22"/>
  <c r="AC22"/>
  <c r="AD21"/>
  <c r="AC21"/>
  <c r="AD20"/>
  <c r="AC20"/>
  <c r="AD19"/>
  <c r="AC19"/>
  <c r="AD18"/>
  <c r="AC18"/>
  <c r="AD17"/>
  <c r="AC17"/>
  <c r="AD16"/>
  <c r="AC16"/>
  <c r="AD15"/>
  <c r="AC15"/>
  <c r="AD14"/>
  <c r="AC14"/>
  <c r="AD13"/>
  <c r="AC13"/>
  <c r="AD12"/>
  <c r="AC12"/>
  <c r="AD11"/>
  <c r="AC11"/>
  <c r="AD10"/>
  <c r="AC10"/>
  <c r="AD9"/>
  <c r="AC9"/>
  <c r="AD8"/>
  <c r="AC8"/>
  <c r="AD7"/>
  <c r="AC7"/>
  <c r="AD6"/>
  <c r="AC6"/>
  <c r="AD5"/>
  <c r="AC5"/>
  <c r="AD7" i="19"/>
  <c r="AC7"/>
  <c r="AD6"/>
  <c r="AC6"/>
  <c r="AD15" l="1"/>
  <c r="AC15"/>
  <c r="AD14"/>
  <c r="AC14"/>
  <c r="AD13"/>
  <c r="AC13"/>
  <c r="AD12"/>
  <c r="AC12"/>
  <c r="AD11"/>
  <c r="AC11"/>
  <c r="AD10"/>
  <c r="AC10"/>
  <c r="AD9"/>
  <c r="AC9"/>
  <c r="AD8"/>
  <c r="AC8"/>
  <c r="AD5"/>
  <c r="AC5"/>
  <c r="AC6" i="9" l="1"/>
  <c r="AD6"/>
  <c r="AC7"/>
  <c r="AD7"/>
  <c r="AC8"/>
  <c r="AD8"/>
  <c r="AC9"/>
  <c r="AD9"/>
  <c r="AC10"/>
  <c r="AD10"/>
  <c r="AC11"/>
  <c r="AD11"/>
  <c r="AD5"/>
  <c r="AC5"/>
</calcChain>
</file>

<file path=xl/comments1.xml><?xml version="1.0" encoding="utf-8"?>
<comments xmlns="http://schemas.openxmlformats.org/spreadsheetml/2006/main">
  <authors>
    <author>user</author>
  </authors>
  <commentList>
    <comment ref="AC4" authorId="0">
      <text>
        <r>
          <rPr>
            <b/>
            <sz val="9"/>
            <color indexed="81"/>
            <rFont val="細明體"/>
            <family val="3"/>
            <charset val="136"/>
          </rPr>
          <t>本年男女性數值大小與上一年不同。
例：本年男性高於女性，上一年為女性高於男性。</t>
        </r>
      </text>
    </comment>
    <comment ref="AD4" authorId="0">
      <text>
        <r>
          <rPr>
            <b/>
            <sz val="9"/>
            <color indexed="81"/>
            <rFont val="細明體"/>
            <family val="3"/>
            <charset val="136"/>
          </rPr>
          <t>本年男女性數值合計較上一年男女性合計變動超過</t>
        </r>
        <r>
          <rPr>
            <b/>
            <sz val="9"/>
            <color indexed="81"/>
            <rFont val="Tahoma"/>
            <family val="2"/>
          </rPr>
          <t>3</t>
        </r>
        <r>
          <rPr>
            <b/>
            <sz val="9"/>
            <color indexed="81"/>
            <rFont val="細明體"/>
            <family val="3"/>
            <charset val="136"/>
          </rPr>
          <t>成。</t>
        </r>
      </text>
    </comment>
  </commentList>
</comments>
</file>

<file path=xl/comments2.xml><?xml version="1.0" encoding="utf-8"?>
<comments xmlns="http://schemas.openxmlformats.org/spreadsheetml/2006/main">
  <authors>
    <author>user</author>
  </authors>
  <commentList>
    <comment ref="AC4" authorId="0">
      <text>
        <r>
          <rPr>
            <b/>
            <sz val="9"/>
            <color indexed="81"/>
            <rFont val="細明體"/>
            <family val="3"/>
            <charset val="136"/>
          </rPr>
          <t>本年男女性數值大小與上一年不同。
例：本年男性高於女性，上一年為女性高於男性。</t>
        </r>
      </text>
    </comment>
    <comment ref="AD4" authorId="0">
      <text>
        <r>
          <rPr>
            <b/>
            <sz val="9"/>
            <color indexed="81"/>
            <rFont val="細明體"/>
            <family val="3"/>
            <charset val="136"/>
          </rPr>
          <t>本年男女性數值合計較上一年男女性合計變動超過</t>
        </r>
        <r>
          <rPr>
            <b/>
            <sz val="9"/>
            <color indexed="81"/>
            <rFont val="Tahoma"/>
            <family val="2"/>
          </rPr>
          <t>3</t>
        </r>
        <r>
          <rPr>
            <b/>
            <sz val="9"/>
            <color indexed="81"/>
            <rFont val="細明體"/>
            <family val="3"/>
            <charset val="136"/>
          </rPr>
          <t>成。</t>
        </r>
      </text>
    </comment>
  </commentList>
</comments>
</file>

<file path=xl/comments3.xml><?xml version="1.0" encoding="utf-8"?>
<comments xmlns="http://schemas.openxmlformats.org/spreadsheetml/2006/main">
  <authors>
    <author>user</author>
  </authors>
  <commentList>
    <comment ref="AC4" authorId="0">
      <text>
        <r>
          <rPr>
            <b/>
            <sz val="9"/>
            <color indexed="81"/>
            <rFont val="細明體"/>
            <family val="3"/>
            <charset val="136"/>
          </rPr>
          <t>本年男女性數值大小與上一年不同。
例：本年男性高於女性，上一年為女性高於男性。</t>
        </r>
      </text>
    </comment>
    <comment ref="AD4" authorId="0">
      <text>
        <r>
          <rPr>
            <b/>
            <sz val="9"/>
            <color indexed="81"/>
            <rFont val="細明體"/>
            <family val="3"/>
            <charset val="136"/>
          </rPr>
          <t>本年男女性數值合計較上一年男女性合計變動超過</t>
        </r>
        <r>
          <rPr>
            <b/>
            <sz val="9"/>
            <color indexed="81"/>
            <rFont val="Tahoma"/>
            <family val="2"/>
          </rPr>
          <t>3</t>
        </r>
        <r>
          <rPr>
            <b/>
            <sz val="9"/>
            <color indexed="81"/>
            <rFont val="細明體"/>
            <family val="3"/>
            <charset val="136"/>
          </rPr>
          <t>成。</t>
        </r>
      </text>
    </comment>
  </commentList>
</comments>
</file>

<file path=xl/comments4.xml><?xml version="1.0" encoding="utf-8"?>
<comments xmlns="http://schemas.openxmlformats.org/spreadsheetml/2006/main">
  <authors>
    <author>user</author>
  </authors>
  <commentList>
    <comment ref="AC4" authorId="0">
      <text>
        <r>
          <rPr>
            <b/>
            <sz val="9"/>
            <color indexed="81"/>
            <rFont val="細明體"/>
            <family val="3"/>
            <charset val="136"/>
          </rPr>
          <t>本年男女性數值大小與上一年不同。
例：本年男性高於女性，上一年為女性高於男性。</t>
        </r>
      </text>
    </comment>
    <comment ref="AD4" authorId="0">
      <text>
        <r>
          <rPr>
            <b/>
            <sz val="9"/>
            <color indexed="81"/>
            <rFont val="細明體"/>
            <family val="3"/>
            <charset val="136"/>
          </rPr>
          <t>本年男女性數值合計較上一年男女性合計變動超過</t>
        </r>
        <r>
          <rPr>
            <b/>
            <sz val="9"/>
            <color indexed="81"/>
            <rFont val="Tahoma"/>
            <family val="2"/>
          </rPr>
          <t>3</t>
        </r>
        <r>
          <rPr>
            <b/>
            <sz val="9"/>
            <color indexed="81"/>
            <rFont val="細明體"/>
            <family val="3"/>
            <charset val="136"/>
          </rPr>
          <t>成。</t>
        </r>
      </text>
    </comment>
  </commentList>
</comments>
</file>

<file path=xl/comments5.xml><?xml version="1.0" encoding="utf-8"?>
<comments xmlns="http://schemas.openxmlformats.org/spreadsheetml/2006/main">
  <authors>
    <author>user</author>
  </authors>
  <commentList>
    <comment ref="AC4" authorId="0">
      <text>
        <r>
          <rPr>
            <b/>
            <sz val="9"/>
            <color indexed="81"/>
            <rFont val="細明體"/>
            <family val="3"/>
            <charset val="136"/>
          </rPr>
          <t>本年男女性數值大小與上一年不同。
例：本年男性高於女性，上一年為女性高於男性。</t>
        </r>
      </text>
    </comment>
    <comment ref="AD4" authorId="0">
      <text>
        <r>
          <rPr>
            <b/>
            <sz val="9"/>
            <color indexed="81"/>
            <rFont val="細明體"/>
            <family val="3"/>
            <charset val="136"/>
          </rPr>
          <t>本年男女性數值合計較上一年男女性合計變動超過</t>
        </r>
        <r>
          <rPr>
            <b/>
            <sz val="9"/>
            <color indexed="81"/>
            <rFont val="Tahoma"/>
            <family val="2"/>
          </rPr>
          <t>3</t>
        </r>
        <r>
          <rPr>
            <b/>
            <sz val="9"/>
            <color indexed="81"/>
            <rFont val="細明體"/>
            <family val="3"/>
            <charset val="136"/>
          </rPr>
          <t>成。</t>
        </r>
      </text>
    </comment>
  </commentList>
</comments>
</file>

<file path=xl/comments6.xml><?xml version="1.0" encoding="utf-8"?>
<comments xmlns="http://schemas.openxmlformats.org/spreadsheetml/2006/main">
  <authors>
    <author>user</author>
  </authors>
  <commentList>
    <comment ref="AC4" authorId="0">
      <text>
        <r>
          <rPr>
            <b/>
            <sz val="9"/>
            <color indexed="81"/>
            <rFont val="細明體"/>
            <family val="3"/>
            <charset val="136"/>
          </rPr>
          <t>本年男女性數值大小與上一年不同。
例：本年男性高於女性，上一年為女性高於男性。</t>
        </r>
      </text>
    </comment>
    <comment ref="AD4" authorId="0">
      <text>
        <r>
          <rPr>
            <b/>
            <sz val="9"/>
            <color indexed="81"/>
            <rFont val="細明體"/>
            <family val="3"/>
            <charset val="136"/>
          </rPr>
          <t>本年男女性數值合計較上一年男女性合計變動超過</t>
        </r>
        <r>
          <rPr>
            <b/>
            <sz val="9"/>
            <color indexed="81"/>
            <rFont val="Tahoma"/>
            <family val="2"/>
          </rPr>
          <t>3</t>
        </r>
        <r>
          <rPr>
            <b/>
            <sz val="9"/>
            <color indexed="81"/>
            <rFont val="細明體"/>
            <family val="3"/>
            <charset val="136"/>
          </rPr>
          <t>成。</t>
        </r>
      </text>
    </comment>
  </commentList>
</comments>
</file>

<file path=xl/comments7.xml><?xml version="1.0" encoding="utf-8"?>
<comments xmlns="http://schemas.openxmlformats.org/spreadsheetml/2006/main">
  <authors>
    <author>user</author>
  </authors>
  <commentList>
    <comment ref="AC4" authorId="0">
      <text>
        <r>
          <rPr>
            <b/>
            <sz val="9"/>
            <color indexed="81"/>
            <rFont val="細明體"/>
            <family val="3"/>
            <charset val="136"/>
          </rPr>
          <t>本年男女性數值大小與上一年不同。
例：本年男性高於女性，上一年為女性高於男性。</t>
        </r>
      </text>
    </comment>
    <comment ref="AD4" authorId="0">
      <text>
        <r>
          <rPr>
            <b/>
            <sz val="9"/>
            <color indexed="81"/>
            <rFont val="細明體"/>
            <family val="3"/>
            <charset val="136"/>
          </rPr>
          <t>本年男女性數值合計較上一年男女性合計變動超過</t>
        </r>
        <r>
          <rPr>
            <b/>
            <sz val="9"/>
            <color indexed="81"/>
            <rFont val="Tahoma"/>
            <family val="2"/>
          </rPr>
          <t>3</t>
        </r>
        <r>
          <rPr>
            <b/>
            <sz val="9"/>
            <color indexed="81"/>
            <rFont val="細明體"/>
            <family val="3"/>
            <charset val="136"/>
          </rPr>
          <t>成。</t>
        </r>
      </text>
    </comment>
  </commentList>
</comments>
</file>

<file path=xl/comments8.xml><?xml version="1.0" encoding="utf-8"?>
<comments xmlns="http://schemas.openxmlformats.org/spreadsheetml/2006/main">
  <authors>
    <author>user</author>
  </authors>
  <commentList>
    <comment ref="AC4" authorId="0">
      <text>
        <r>
          <rPr>
            <b/>
            <sz val="9"/>
            <color indexed="81"/>
            <rFont val="細明體"/>
            <family val="3"/>
            <charset val="136"/>
          </rPr>
          <t>本年男女性數值大小與上一年不同。
例：本年男性高於女性，上一年為女性高於男性。</t>
        </r>
      </text>
    </comment>
    <comment ref="AD4" authorId="0">
      <text>
        <r>
          <rPr>
            <b/>
            <sz val="9"/>
            <color indexed="81"/>
            <rFont val="細明體"/>
            <family val="3"/>
            <charset val="136"/>
          </rPr>
          <t>本年男女性數值合計較上一年男女性合計變動超過</t>
        </r>
        <r>
          <rPr>
            <b/>
            <sz val="9"/>
            <color indexed="81"/>
            <rFont val="Tahoma"/>
            <family val="2"/>
          </rPr>
          <t>3</t>
        </r>
        <r>
          <rPr>
            <b/>
            <sz val="9"/>
            <color indexed="81"/>
            <rFont val="細明體"/>
            <family val="3"/>
            <charset val="136"/>
          </rPr>
          <t>成。</t>
        </r>
      </text>
    </comment>
  </commentList>
</comments>
</file>

<file path=xl/sharedStrings.xml><?xml version="1.0" encoding="utf-8"?>
<sst xmlns="http://schemas.openxmlformats.org/spreadsheetml/2006/main" count="809" uniqueCount="285">
  <si>
    <r>
      <rPr>
        <sz val="9"/>
        <rFont val="標楷體"/>
        <family val="4"/>
        <charset val="136"/>
      </rPr>
      <t>編
號</t>
    </r>
    <phoneticPr fontId="5" type="noConversion"/>
  </si>
  <si>
    <r>
      <rPr>
        <sz val="9"/>
        <rFont val="標楷體"/>
        <family val="4"/>
        <charset val="136"/>
      </rPr>
      <t>單　　位</t>
    </r>
    <phoneticPr fontId="5" type="noConversion"/>
  </si>
  <si>
    <r>
      <t>107</t>
    </r>
    <r>
      <rPr>
        <sz val="9"/>
        <rFont val="標楷體"/>
        <family val="4"/>
        <charset val="136"/>
      </rPr>
      <t>年</t>
    </r>
    <phoneticPr fontId="5" type="noConversion"/>
  </si>
  <si>
    <r>
      <t xml:space="preserve">CEDAW
</t>
    </r>
    <r>
      <rPr>
        <sz val="9"/>
        <rFont val="標楷體"/>
        <family val="4"/>
        <charset val="136"/>
      </rPr>
      <t>列管</t>
    </r>
    <phoneticPr fontId="5" type="noConversion"/>
  </si>
  <si>
    <r>
      <rPr>
        <sz val="9"/>
        <rFont val="標楷體"/>
        <family val="4"/>
        <charset val="136"/>
      </rPr>
      <t>女性</t>
    </r>
    <phoneticPr fontId="5" type="noConversion"/>
  </si>
  <si>
    <r>
      <rPr>
        <sz val="9"/>
        <rFont val="標楷體"/>
        <family val="4"/>
        <charset val="136"/>
      </rPr>
      <t>男性</t>
    </r>
    <phoneticPr fontId="5" type="noConversion"/>
  </si>
  <si>
    <r>
      <rPr>
        <sz val="9"/>
        <rFont val="標楷體"/>
        <family val="4"/>
        <charset val="136"/>
      </rPr>
      <t>項　　目</t>
    </r>
    <phoneticPr fontId="5" type="noConversion"/>
  </si>
  <si>
    <t>填報機關</t>
    <phoneticPr fontId="5" type="noConversion"/>
  </si>
  <si>
    <r>
      <rPr>
        <sz val="9"/>
        <rFont val="標楷體"/>
        <family val="4"/>
        <charset val="136"/>
      </rPr>
      <t>人</t>
    </r>
  </si>
  <si>
    <t>-</t>
  </si>
  <si>
    <r>
      <rPr>
        <sz val="9"/>
        <rFont val="標楷體"/>
        <family val="4"/>
        <charset val="136"/>
      </rPr>
      <t>受理性騷擾案申訴成立案件</t>
    </r>
    <r>
      <rPr>
        <sz val="9"/>
        <rFont val="Times New Roman"/>
        <family val="1"/>
      </rPr>
      <t>---</t>
    </r>
    <r>
      <rPr>
        <sz val="9"/>
        <rFont val="標楷體"/>
        <family val="4"/>
        <charset val="136"/>
      </rPr>
      <t>加害人</t>
    </r>
  </si>
  <si>
    <t>社會局</t>
  </si>
  <si>
    <r>
      <rPr>
        <sz val="9"/>
        <rFont val="標楷體"/>
        <family val="4"/>
        <charset val="136"/>
      </rPr>
      <t>博愛卡辦卡人數</t>
    </r>
  </si>
  <si>
    <r>
      <rPr>
        <sz val="9"/>
        <rFont val="標楷體"/>
        <family val="4"/>
        <charset val="136"/>
      </rPr>
      <t>人次</t>
    </r>
  </si>
  <si>
    <r>
      <rPr>
        <sz val="9"/>
        <rFont val="標楷體"/>
        <family val="4"/>
        <charset val="136"/>
      </rPr>
      <t>戶</t>
    </r>
  </si>
  <si>
    <r>
      <t>108</t>
    </r>
    <r>
      <rPr>
        <sz val="9"/>
        <rFont val="標楷體"/>
        <family val="4"/>
        <charset val="136"/>
      </rPr>
      <t>年</t>
    </r>
    <phoneticPr fontId="5" type="noConversion"/>
  </si>
  <si>
    <r>
      <t xml:space="preserve">    </t>
    </r>
    <r>
      <rPr>
        <sz val="9"/>
        <rFont val="標楷體"/>
        <family val="4"/>
        <charset val="136"/>
      </rPr>
      <t>戶數</t>
    </r>
    <r>
      <rPr>
        <sz val="9"/>
        <rFont val="Times New Roman"/>
        <family val="1"/>
      </rPr>
      <t>(</t>
    </r>
    <r>
      <rPr>
        <sz val="9"/>
        <rFont val="標楷體"/>
        <family val="4"/>
        <charset val="136"/>
      </rPr>
      <t>戶長性別</t>
    </r>
    <r>
      <rPr>
        <sz val="9"/>
        <rFont val="Times New Roman"/>
        <family val="1"/>
      </rPr>
      <t>)</t>
    </r>
    <phoneticPr fontId="5" type="noConversion"/>
  </si>
  <si>
    <r>
      <rPr>
        <sz val="9"/>
        <rFont val="標楷體"/>
        <family val="4"/>
        <charset val="136"/>
      </rPr>
      <t>人</t>
    </r>
    <r>
      <rPr>
        <sz val="9"/>
        <rFont val="Times New Roman"/>
        <family val="1"/>
      </rPr>
      <t xml:space="preserve">  </t>
    </r>
    <phoneticPr fontId="5" type="noConversion"/>
  </si>
  <si>
    <r>
      <rPr>
        <sz val="9"/>
        <rFont val="標楷體"/>
        <family val="4"/>
        <charset val="136"/>
      </rPr>
      <t>中度</t>
    </r>
    <phoneticPr fontId="5" type="noConversion"/>
  </si>
  <si>
    <r>
      <t>109</t>
    </r>
    <r>
      <rPr>
        <sz val="9"/>
        <rFont val="標楷體"/>
        <family val="4"/>
        <charset val="136"/>
      </rPr>
      <t>年</t>
    </r>
    <phoneticPr fontId="5" type="noConversion"/>
  </si>
  <si>
    <t xml:space="preserve">
</t>
  </si>
  <si>
    <r>
      <rPr>
        <sz val="9"/>
        <rFont val="標楷體"/>
        <family val="4"/>
        <charset val="136"/>
      </rPr>
      <t>低收入戶人數</t>
    </r>
    <r>
      <rPr>
        <sz val="8.5"/>
        <rFont val="Times New Roman"/>
        <family val="1"/>
      </rPr>
      <t/>
    </r>
    <phoneticPr fontId="5" type="noConversion"/>
  </si>
  <si>
    <r>
      <rPr>
        <sz val="9"/>
        <rFont val="標楷體"/>
        <family val="4"/>
        <charset val="136"/>
      </rPr>
      <t>婦女福利服務機構數</t>
    </r>
    <r>
      <rPr>
        <sz val="8.5"/>
        <rFont val="Times New Roman"/>
        <family val="1"/>
      </rPr>
      <t/>
    </r>
    <phoneticPr fontId="5" type="noConversion"/>
  </si>
  <si>
    <r>
      <rPr>
        <sz val="9"/>
        <rFont val="標楷體"/>
        <family val="4"/>
        <charset val="136"/>
      </rPr>
      <t>身心障礙者人數</t>
    </r>
    <r>
      <rPr>
        <sz val="8.5"/>
        <rFont val="Times New Roman"/>
        <family val="1"/>
      </rPr>
      <t/>
    </r>
    <phoneticPr fontId="5" type="noConversion"/>
  </si>
  <si>
    <r>
      <rPr>
        <sz val="9"/>
        <rFont val="標楷體"/>
        <family val="4"/>
        <charset val="136"/>
      </rPr>
      <t>指標定義</t>
    </r>
    <phoneticPr fontId="1" type="noConversion"/>
  </si>
  <si>
    <r>
      <rPr>
        <sz val="9"/>
        <rFont val="標楷體"/>
        <family val="4"/>
        <charset val="136"/>
      </rPr>
      <t>填報機關</t>
    </r>
    <phoneticPr fontId="5" type="noConversion"/>
  </si>
  <si>
    <r>
      <rPr>
        <sz val="9"/>
        <rFont val="標楷體"/>
        <family val="4"/>
        <charset val="136"/>
      </rPr>
      <t>人</t>
    </r>
    <phoneticPr fontId="5" type="noConversion"/>
  </si>
  <si>
    <r>
      <rPr>
        <sz val="9"/>
        <rFont val="標楷體"/>
        <family val="4"/>
        <charset val="136"/>
      </rPr>
      <t>家庭暴力防治法所稱家庭暴力者，謂家庭成員間實施身體或精神上不法侵害之行為，地方政府主責機關接獲通報被害人數，在同一年度中，同一人不論通報多少次算</t>
    </r>
    <r>
      <rPr>
        <sz val="9"/>
        <rFont val="Times New Roman"/>
        <family val="1"/>
      </rPr>
      <t>1</t>
    </r>
    <r>
      <rPr>
        <sz val="9"/>
        <rFont val="標楷體"/>
        <family val="4"/>
        <charset val="136"/>
      </rPr>
      <t>次。</t>
    </r>
    <r>
      <rPr>
        <sz val="9"/>
        <rFont val="Times New Roman"/>
        <family val="1"/>
      </rPr>
      <t>(</t>
    </r>
    <r>
      <rPr>
        <sz val="9"/>
        <rFont val="標楷體"/>
        <family val="4"/>
        <charset val="136"/>
      </rPr>
      <t>不含兒童及少年保護通報</t>
    </r>
    <r>
      <rPr>
        <sz val="9"/>
        <rFont val="Times New Roman"/>
        <family val="1"/>
      </rPr>
      <t>)</t>
    </r>
    <r>
      <rPr>
        <sz val="9"/>
        <rFont val="標楷體"/>
        <family val="4"/>
        <charset val="136"/>
      </rPr>
      <t xml:space="preserve">。
</t>
    </r>
  </si>
  <si>
    <r>
      <rPr>
        <sz val="9"/>
        <rFont val="標楷體"/>
        <family val="4"/>
        <charset val="136"/>
      </rPr>
      <t>家庭暴力防治法所稱家庭暴力者，謂家庭成員間實施身體或精神上不法侵害之行為，地方政府主責機關接獲通報之原住民被害人數，在同一年度中，同一人不論通報多少次算</t>
    </r>
    <r>
      <rPr>
        <sz val="9"/>
        <rFont val="Times New Roman"/>
        <family val="1"/>
      </rPr>
      <t>1</t>
    </r>
    <r>
      <rPr>
        <sz val="9"/>
        <rFont val="標楷體"/>
        <family val="4"/>
        <charset val="136"/>
      </rPr>
      <t xml:space="preserve">次。
</t>
    </r>
  </si>
  <si>
    <r>
      <rPr>
        <sz val="9"/>
        <rFont val="標楷體"/>
        <family val="4"/>
        <charset val="136"/>
      </rPr>
      <t xml:space="preserve">指本市由各種通報方式受理兒童及少年保護案件受害者人數。
</t>
    </r>
  </si>
  <si>
    <r>
      <rPr>
        <sz val="9"/>
        <rFont val="標楷體"/>
        <family val="4"/>
        <charset val="136"/>
      </rPr>
      <t xml:space="preserve">依性騷擾防治法提出申訴之性騷擾案件其申訴人人數。
</t>
    </r>
  </si>
  <si>
    <r>
      <rPr>
        <sz val="9"/>
        <rFont val="標楷體"/>
        <family val="4"/>
        <charset val="136"/>
      </rPr>
      <t xml:space="preserve">依性騷擾防治法提出申訴之性騷擾案件其加害人人數。
</t>
    </r>
  </si>
  <si>
    <r>
      <rPr>
        <sz val="9"/>
        <rFont val="標楷體"/>
        <family val="4"/>
        <charset val="136"/>
      </rPr>
      <t>未滿</t>
    </r>
    <r>
      <rPr>
        <sz val="9"/>
        <rFont val="Times New Roman"/>
        <family val="1"/>
      </rPr>
      <t>18</t>
    </r>
    <r>
      <rPr>
        <sz val="9"/>
        <rFont val="標楷體"/>
        <family val="4"/>
        <charset val="136"/>
      </rPr>
      <t xml:space="preserve">歲之兒童或少年，因性剝削被查獲或救援之人數。
</t>
    </r>
  </si>
  <si>
    <r>
      <rPr>
        <sz val="9"/>
        <rFont val="標楷體"/>
        <family val="4"/>
        <charset val="136"/>
      </rPr>
      <t xml:space="preserve">依據兒童及少年性剝削防制條例規定，緊急短期安置從事性剝削之兒童及少年人數。
</t>
    </r>
  </si>
  <si>
    <r>
      <rPr>
        <sz val="9"/>
        <rFont val="標楷體"/>
        <family val="4"/>
        <charset val="136"/>
      </rPr>
      <t xml:space="preserve">向主管機關或委辦處所申請與家庭暴力事件未成年子女會面、交往及交付之人數。
</t>
    </r>
  </si>
  <si>
    <r>
      <rPr>
        <sz val="9"/>
        <rFont val="標楷體"/>
        <family val="4"/>
        <charset val="136"/>
      </rPr>
      <t>社會局</t>
    </r>
  </si>
  <si>
    <r>
      <rPr>
        <sz val="9"/>
        <rFont val="標楷體"/>
        <family val="4"/>
        <charset val="136"/>
      </rPr>
      <t>原住民低收入戶</t>
    </r>
    <phoneticPr fontId="5" type="noConversion"/>
  </si>
  <si>
    <r>
      <rPr>
        <sz val="9"/>
        <rFont val="標楷體"/>
        <family val="4"/>
        <charset val="136"/>
      </rPr>
      <t xml:space="preserve">係指列冊管理並安置收容之街友人數。
</t>
    </r>
  </si>
  <si>
    <r>
      <rPr>
        <sz val="9"/>
        <rFont val="標楷體"/>
        <family val="4"/>
        <charset val="136"/>
      </rPr>
      <t xml:space="preserve">本市轄內專職婦女福利服務中心機構家數。
</t>
    </r>
  </si>
  <si>
    <r>
      <rPr>
        <sz val="9"/>
        <rFont val="標楷體"/>
        <family val="4"/>
        <charset val="136"/>
      </rPr>
      <t xml:space="preserve">符合特殊境遇家庭扶助條例規定，辦理扶助或認定身分之家庭。
</t>
    </r>
  </si>
  <si>
    <r>
      <rPr>
        <sz val="9"/>
        <rFont val="標楷體"/>
        <family val="4"/>
        <charset val="136"/>
      </rPr>
      <t xml:space="preserve">本市轄內特殊境遇家庭扶助補助人次。
</t>
    </r>
  </si>
  <si>
    <r>
      <rPr>
        <sz val="9"/>
        <rFont val="標楷體"/>
        <family val="4"/>
        <charset val="136"/>
      </rPr>
      <t xml:space="preserve">指因家庭遭受變故或失依、失養或遭虐待等情事被安置於符合的家庭接受寄養之兒童與少年人數。
</t>
    </r>
  </si>
  <si>
    <r>
      <rPr>
        <sz val="9"/>
        <rFont val="標楷體"/>
        <family val="4"/>
        <charset val="136"/>
      </rPr>
      <t>極重度</t>
    </r>
    <phoneticPr fontId="1" type="noConversion"/>
  </si>
  <si>
    <r>
      <rPr>
        <sz val="9"/>
        <rFont val="標楷體"/>
        <family val="4"/>
        <charset val="136"/>
      </rPr>
      <t xml:space="preserve">極重度身心障礙之人數。
</t>
    </r>
  </si>
  <si>
    <r>
      <rPr>
        <sz val="9"/>
        <rFont val="標楷體"/>
        <family val="4"/>
        <charset val="136"/>
      </rPr>
      <t xml:space="preserve">重度身心障礙之人數。
</t>
    </r>
  </si>
  <si>
    <r>
      <rPr>
        <sz val="9"/>
        <rFont val="標楷體"/>
        <family val="4"/>
        <charset val="136"/>
      </rPr>
      <t xml:space="preserve">中度身心障礙之人數。
</t>
    </r>
  </si>
  <si>
    <r>
      <rPr>
        <sz val="9"/>
        <rFont val="標楷體"/>
        <family val="4"/>
        <charset val="136"/>
      </rPr>
      <t xml:space="preserve">輕度身心障礙之人數。
</t>
    </r>
  </si>
  <si>
    <r>
      <rPr>
        <sz val="9"/>
        <rFont val="標楷體"/>
        <family val="4"/>
        <charset val="136"/>
      </rPr>
      <t xml:space="preserve">指本市安置及教養機構收容兒童與少年之人數。
</t>
    </r>
  </si>
  <si>
    <r>
      <rPr>
        <sz val="9"/>
        <rFont val="標楷體"/>
        <family val="4"/>
        <charset val="136"/>
      </rPr>
      <t xml:space="preserve">由政府捐助之財團法人社會福利慈善事業基金會監事人數。
</t>
    </r>
  </si>
  <si>
    <r>
      <rPr>
        <sz val="9"/>
        <rFont val="標楷體"/>
        <family val="4"/>
        <charset val="136"/>
      </rPr>
      <t xml:space="preserve">本市協助經濟弱勢市民自立之以工代賑人數。
</t>
    </r>
  </si>
  <si>
    <r>
      <rPr>
        <sz val="9"/>
        <rFont val="標楷體"/>
        <family val="4"/>
        <charset val="136"/>
      </rPr>
      <t xml:space="preserve">本市社會救助金專戶管理會委員人數。
</t>
    </r>
  </si>
  <si>
    <r>
      <rPr>
        <sz val="9"/>
        <rFont val="標楷體"/>
        <family val="4"/>
        <charset val="136"/>
      </rPr>
      <t xml:space="preserve">本市公益彩券盈餘基金管理會委員人數。
</t>
    </r>
  </si>
  <si>
    <r>
      <rPr>
        <sz val="9"/>
        <rFont val="標楷體"/>
        <family val="4"/>
        <charset val="136"/>
      </rPr>
      <t xml:space="preserve">指依「身心障礙類別」核列為視覺障礙者之人數。
</t>
    </r>
  </si>
  <si>
    <r>
      <rPr>
        <sz val="9"/>
        <rFont val="標楷體"/>
        <family val="4"/>
        <charset val="136"/>
      </rPr>
      <t xml:space="preserve">指提供街友服務之街友中心工作人員人數。
</t>
    </r>
  </si>
  <si>
    <r>
      <rPr>
        <sz val="9"/>
        <rFont val="標楷體"/>
        <family val="4"/>
        <charset val="136"/>
      </rPr>
      <t>本市急難救助核定人數。急難救助係指依社會救助法第</t>
    </r>
    <r>
      <rPr>
        <sz val="9"/>
        <rFont val="Times New Roman"/>
        <family val="1"/>
      </rPr>
      <t>4</t>
    </r>
    <r>
      <rPr>
        <sz val="9"/>
        <rFont val="標楷體"/>
        <family val="4"/>
        <charset val="136"/>
      </rPr>
      <t xml:space="preserve">章急難救助，負家庭主要家計責任者，因長期患病、遭遇意外傷亡或其他原因，致家庭生活陷於困境時所給與之現金救助。
</t>
    </r>
  </si>
  <si>
    <r>
      <rPr>
        <sz val="9"/>
        <rFont val="標楷體"/>
        <family val="4"/>
        <charset val="136"/>
      </rPr>
      <t xml:space="preserve">本市災害救助金救助人數。災害救助係在本市轄內遭遇重大災害損失，符合本市災害救助標準予以救助者。
</t>
    </r>
  </si>
  <si>
    <r>
      <rPr>
        <sz val="9"/>
        <rFont val="標楷體"/>
        <family val="4"/>
        <charset val="136"/>
      </rPr>
      <t xml:space="preserve">依低收入戶孕產婦及嬰幼兒營養補助辦法補助之人數。
</t>
    </r>
  </si>
  <si>
    <r>
      <rPr>
        <sz val="9"/>
        <rFont val="標楷體"/>
        <family val="4"/>
        <charset val="136"/>
      </rPr>
      <t xml:space="preserve">依本市低收入戶子女生活扶助辦法扶助之人數。
</t>
    </r>
  </si>
  <si>
    <r>
      <rPr>
        <sz val="9"/>
        <rFont val="標楷體"/>
        <family val="4"/>
        <charset val="136"/>
      </rPr>
      <t xml:space="preserve">請領中低收入老人生活津貼補助人數。
</t>
    </r>
  </si>
  <si>
    <r>
      <rPr>
        <sz val="9"/>
        <rFont val="標楷體"/>
        <family val="4"/>
        <charset val="136"/>
      </rPr>
      <t xml:space="preserve">依經濟弱勢市民醫療補助辦法補助之人數。
</t>
    </r>
  </si>
  <si>
    <r>
      <rPr>
        <sz val="9"/>
        <rFont val="標楷體"/>
        <family val="4"/>
        <charset val="136"/>
      </rPr>
      <t xml:space="preserve">依身心障礙者權益受損協調處理辦法申請協調處理之人數。
</t>
    </r>
  </si>
  <si>
    <r>
      <rPr>
        <sz val="9"/>
        <rFont val="標楷體"/>
        <family val="4"/>
        <charset val="136"/>
      </rPr>
      <t xml:space="preserve">係指依「身心障礙者生活補助費發給辦法」補助之人次。
</t>
    </r>
  </si>
  <si>
    <r>
      <rPr>
        <sz val="9"/>
        <rFont val="標楷體"/>
        <family val="4"/>
        <charset val="136"/>
      </rPr>
      <t xml:space="preserve">指夜間型住宿、全日型住宿、日間照顧、部分時制照顧等身心障礙福利機構內現有實際服務人數。
</t>
    </r>
  </si>
  <si>
    <r>
      <rPr>
        <sz val="9"/>
        <rFont val="標楷體"/>
        <family val="4"/>
        <charset val="136"/>
      </rPr>
      <t xml:space="preserve">本市聽語障者申請手語翻譯員服務之人數。
</t>
    </r>
  </si>
  <si>
    <r>
      <rPr>
        <sz val="9"/>
        <rFont val="標楷體"/>
        <family val="4"/>
        <charset val="136"/>
      </rPr>
      <t xml:space="preserve">接受身心障礙者日間照顧及住宿式照顧費用補助之人數。
</t>
    </r>
  </si>
  <si>
    <r>
      <rPr>
        <sz val="9"/>
        <rFont val="標楷體"/>
        <family val="4"/>
        <charset val="136"/>
      </rPr>
      <t xml:space="preserve">依身心障礙照顧者津貼發給實施計畫請領津貼之人數。
</t>
    </r>
  </si>
  <si>
    <r>
      <rPr>
        <sz val="9"/>
        <rFont val="標楷體"/>
        <family val="4"/>
        <charset val="136"/>
      </rPr>
      <t xml:space="preserve">依托嬰中心辦理兒童團體保險辦法辦理兒童團體保險補助之人數。
</t>
    </r>
  </si>
  <si>
    <r>
      <rPr>
        <sz val="9"/>
        <rFont val="標楷體"/>
        <family val="4"/>
        <charset val="136"/>
      </rPr>
      <t xml:space="preserve">依弱勢兒童及少年醫療補助計畫補助之人數。
</t>
    </r>
  </si>
  <si>
    <r>
      <rPr>
        <sz val="9"/>
        <rFont val="標楷體"/>
        <family val="4"/>
        <charset val="136"/>
      </rPr>
      <t xml:space="preserve">本市接獲發展遲緩兒童通報人數，發展遲緩是指兒童發展落後狀況的統稱。
</t>
    </r>
  </si>
  <si>
    <r>
      <rPr>
        <sz val="9"/>
        <rFont val="標楷體"/>
        <family val="4"/>
        <charset val="136"/>
      </rPr>
      <t xml:space="preserve">依弱勢單親家庭扶助辦法申請扶助之人數。
</t>
    </r>
  </si>
  <si>
    <r>
      <rPr>
        <sz val="9"/>
        <rFont val="標楷體"/>
        <family val="4"/>
        <charset val="136"/>
      </rPr>
      <t xml:space="preserve">依弱勢兒童及少年生活扶助辦法申請扶助之人數。
</t>
    </r>
  </si>
  <si>
    <r>
      <rPr>
        <sz val="9"/>
        <rFont val="標楷體"/>
        <family val="4"/>
        <charset val="136"/>
      </rPr>
      <t xml:space="preserve">本市兒童及少年福利與權益保障促進委員會之委員人數。
</t>
    </r>
  </si>
  <si>
    <r>
      <rPr>
        <sz val="9"/>
        <rFont val="標楷體"/>
        <family val="4"/>
        <charset val="136"/>
      </rPr>
      <t xml:space="preserve">依本市社會福利服務場地使用管理規則借用、使用場地人次。
</t>
    </r>
  </si>
  <si>
    <r>
      <rPr>
        <sz val="9"/>
        <rFont val="標楷體"/>
        <family val="4"/>
        <charset val="136"/>
      </rPr>
      <t xml:space="preserve">借用本市社福場地辦理活動之使用人次。
</t>
    </r>
  </si>
  <si>
    <r>
      <rPr>
        <sz val="9"/>
        <rFont val="標楷體"/>
        <family val="4"/>
        <charset val="136"/>
      </rPr>
      <t xml:space="preserve">本市志願服務人員獲金、銀、銅質徽章獎總人數。
</t>
    </r>
  </si>
  <si>
    <r>
      <rPr>
        <sz val="9"/>
        <rFont val="標楷體"/>
        <family val="4"/>
        <charset val="136"/>
      </rPr>
      <t xml:space="preserve">依高雄市政府社會局辦理大專學生社會工作實習要點辦理參與實習人數。
</t>
    </r>
  </si>
  <si>
    <t>初步檢核</t>
    <phoneticPr fontId="1" type="noConversion"/>
  </si>
  <si>
    <t>趨勢</t>
    <phoneticPr fontId="1" type="noConversion"/>
  </si>
  <si>
    <t>數字</t>
    <phoneticPr fontId="1" type="noConversion"/>
  </si>
  <si>
    <t>備註
說明</t>
    <phoneticPr fontId="5" type="noConversion"/>
  </si>
  <si>
    <t xml:space="preserve">                     -</t>
  </si>
  <si>
    <r>
      <rPr>
        <sz val="9"/>
        <rFont val="標楷體"/>
        <family val="4"/>
        <charset val="136"/>
      </rPr>
      <t>人</t>
    </r>
    <phoneticPr fontId="5" type="noConversion"/>
  </si>
  <si>
    <r>
      <rPr>
        <sz val="9"/>
        <rFont val="標楷體"/>
        <family val="4"/>
        <charset val="136"/>
      </rPr>
      <t>－按職業類別分</t>
    </r>
    <phoneticPr fontId="5" type="noConversion"/>
  </si>
  <si>
    <r>
      <rPr>
        <sz val="9"/>
        <rFont val="標楷體"/>
        <family val="4"/>
        <charset val="136"/>
      </rPr>
      <t>照顧服務員</t>
    </r>
    <phoneticPr fontId="5" type="noConversion"/>
  </si>
  <si>
    <r>
      <rPr>
        <sz val="9"/>
        <rFont val="標楷體"/>
        <family val="4"/>
        <charset val="136"/>
      </rPr>
      <t>社工人員</t>
    </r>
    <phoneticPr fontId="5" type="noConversion"/>
  </si>
  <si>
    <r>
      <rPr>
        <sz val="9"/>
        <rFont val="標楷體"/>
        <family val="4"/>
        <charset val="136"/>
      </rPr>
      <t>人</t>
    </r>
    <phoneticPr fontId="5" type="noConversion"/>
  </si>
  <si>
    <r>
      <rPr>
        <sz val="9"/>
        <rFont val="標楷體"/>
        <family val="4"/>
        <charset val="136"/>
      </rPr>
      <t>護理人員</t>
    </r>
    <phoneticPr fontId="1" type="noConversion"/>
  </si>
  <si>
    <r>
      <rPr>
        <sz val="9"/>
        <rFont val="標楷體"/>
        <family val="4"/>
        <charset val="136"/>
      </rPr>
      <t>◎</t>
    </r>
    <phoneticPr fontId="5" type="noConversion"/>
  </si>
  <si>
    <r>
      <rPr>
        <sz val="9"/>
        <rFont val="標楷體"/>
        <family val="4"/>
        <charset val="136"/>
      </rPr>
      <t>人</t>
    </r>
    <r>
      <rPr>
        <sz val="9"/>
        <rFont val="Times New Roman"/>
        <family val="1"/>
      </rPr>
      <t xml:space="preserve"> </t>
    </r>
    <phoneticPr fontId="5" type="noConversion"/>
  </si>
  <si>
    <r>
      <rPr>
        <sz val="9"/>
        <rFont val="標楷體"/>
        <family val="4"/>
        <charset val="136"/>
      </rPr>
      <t>◎</t>
    </r>
    <phoneticPr fontId="5" type="noConversion"/>
  </si>
  <si>
    <r>
      <rPr>
        <sz val="9"/>
        <rFont val="標楷體"/>
        <family val="4"/>
        <charset val="136"/>
      </rPr>
      <t>人</t>
    </r>
    <r>
      <rPr>
        <sz val="9"/>
        <rFont val="Times New Roman"/>
        <family val="1"/>
      </rPr>
      <t xml:space="preserve">  </t>
    </r>
    <phoneticPr fontId="5" type="noConversion"/>
  </si>
  <si>
    <r>
      <rPr>
        <sz val="9"/>
        <rFont val="標楷體"/>
        <family val="4"/>
        <charset val="136"/>
      </rPr>
      <t>社會局</t>
    </r>
    <phoneticPr fontId="5" type="noConversion"/>
  </si>
  <si>
    <r>
      <rPr>
        <sz val="9"/>
        <rFont val="標楷體"/>
        <family val="4"/>
        <charset val="136"/>
      </rPr>
      <t>受理家庭暴力通報受害者人數</t>
    </r>
    <r>
      <rPr>
        <sz val="9"/>
        <rFont val="Times New Roman"/>
        <family val="1"/>
      </rPr>
      <t>(</t>
    </r>
    <r>
      <rPr>
        <sz val="9"/>
        <rFont val="標楷體"/>
        <family val="4"/>
        <charset val="136"/>
      </rPr>
      <t>不含兒少保護通報</t>
    </r>
    <r>
      <rPr>
        <sz val="9"/>
        <rFont val="Times New Roman"/>
        <family val="1"/>
      </rPr>
      <t xml:space="preserve">) </t>
    </r>
    <phoneticPr fontId="5" type="noConversion"/>
  </si>
  <si>
    <r>
      <rPr>
        <sz val="9"/>
        <rFont val="標楷體"/>
        <family val="4"/>
        <charset val="136"/>
      </rPr>
      <t>原住民家庭暴力通報受害者人數</t>
    </r>
    <phoneticPr fontId="5" type="noConversion"/>
  </si>
  <si>
    <r>
      <rPr>
        <sz val="9"/>
        <rFont val="標楷體"/>
        <family val="4"/>
        <charset val="136"/>
      </rPr>
      <t>受理兒童少年保護案件通報受害者人數</t>
    </r>
    <phoneticPr fontId="1" type="noConversion"/>
  </si>
  <si>
    <r>
      <rPr>
        <sz val="9"/>
        <rFont val="標楷體"/>
        <family val="4"/>
        <charset val="136"/>
      </rPr>
      <t>受理性騷擾案申訴成立案件</t>
    </r>
    <r>
      <rPr>
        <sz val="9"/>
        <rFont val="Times New Roman"/>
        <family val="1"/>
      </rPr>
      <t>---</t>
    </r>
    <r>
      <rPr>
        <sz val="9"/>
        <rFont val="標楷體"/>
        <family val="4"/>
        <charset val="136"/>
      </rPr>
      <t>申訴人</t>
    </r>
    <phoneticPr fontId="1" type="noConversion"/>
  </si>
  <si>
    <r>
      <rPr>
        <sz val="9"/>
        <rFont val="標楷體"/>
        <family val="4"/>
        <charset val="136"/>
      </rPr>
      <t>查獲或救援兒少性剝削人數</t>
    </r>
    <phoneticPr fontId="5" type="noConversion"/>
  </si>
  <si>
    <r>
      <rPr>
        <sz val="9"/>
        <rFont val="標楷體"/>
        <family val="4"/>
        <charset val="136"/>
      </rPr>
      <t>緊急短期安置兒少性剝削人數</t>
    </r>
    <phoneticPr fontId="1" type="noConversion"/>
  </si>
  <si>
    <r>
      <rPr>
        <sz val="9"/>
        <rFont val="標楷體"/>
        <family val="4"/>
        <charset val="136"/>
      </rPr>
      <t>申請家庭暴力事件未成年子女會面、交往及交付之申請人數</t>
    </r>
    <phoneticPr fontId="5" type="noConversion"/>
  </si>
  <si>
    <r>
      <rPr>
        <sz val="9"/>
        <rFont val="標楷體"/>
        <family val="4"/>
        <charset val="136"/>
      </rPr>
      <t>指當年底低收入戶家庭列冊人數。低收入戶係指經申請戶籍所在地直轄市、縣</t>
    </r>
    <r>
      <rPr>
        <sz val="9"/>
        <rFont val="Times New Roman"/>
        <family val="1"/>
      </rPr>
      <t>(</t>
    </r>
    <r>
      <rPr>
        <sz val="9"/>
        <rFont val="標楷體"/>
        <family val="4"/>
        <charset val="136"/>
      </rPr>
      <t>市</t>
    </r>
    <r>
      <rPr>
        <sz val="9"/>
        <rFont val="Times New Roman"/>
        <family val="1"/>
      </rPr>
      <t>)</t>
    </r>
    <r>
      <rPr>
        <sz val="9"/>
        <rFont val="標楷體"/>
        <family val="4"/>
        <charset val="136"/>
      </rPr>
      <t xml:space="preserve">主管機關審核認定，符合家庭總收入，平均分配全家人口，每人每月在最低生活費以下，且家庭財產未超過中央、直轄市主管機關公告之當年度一定金額者。
</t>
    </r>
    <phoneticPr fontId="1" type="noConversion"/>
  </si>
  <si>
    <t>社會局</t>
    <phoneticPr fontId="5" type="noConversion"/>
  </si>
  <si>
    <r>
      <t xml:space="preserve">    </t>
    </r>
    <r>
      <rPr>
        <sz val="9"/>
        <rFont val="標楷體"/>
        <family val="4"/>
        <charset val="136"/>
      </rPr>
      <t>人數</t>
    </r>
    <phoneticPr fontId="5" type="noConversion"/>
  </si>
  <si>
    <r>
      <rPr>
        <sz val="9"/>
        <rFont val="標楷體"/>
        <family val="4"/>
        <charset val="136"/>
      </rPr>
      <t xml:space="preserve">指當年底原住民低收入戶家庭列冊人數。
</t>
    </r>
    <phoneticPr fontId="1" type="noConversion"/>
  </si>
  <si>
    <r>
      <rPr>
        <sz val="9"/>
        <rFont val="標楷體"/>
        <family val="4"/>
        <charset val="136"/>
      </rPr>
      <t>戶</t>
    </r>
    <phoneticPr fontId="5" type="noConversion"/>
  </si>
  <si>
    <r>
      <rPr>
        <sz val="9"/>
        <rFont val="標楷體"/>
        <family val="4"/>
        <charset val="136"/>
      </rPr>
      <t>指當年底原住民低收入戶之戶數</t>
    </r>
    <r>
      <rPr>
        <sz val="9"/>
        <rFont val="Times New Roman"/>
        <family val="1"/>
      </rPr>
      <t>(</t>
    </r>
    <r>
      <rPr>
        <sz val="9"/>
        <rFont val="標楷體"/>
        <family val="4"/>
        <charset val="136"/>
      </rPr>
      <t>以戶長性別區分</t>
    </r>
    <r>
      <rPr>
        <sz val="9"/>
        <rFont val="Times New Roman"/>
        <family val="1"/>
      </rPr>
      <t>)</t>
    </r>
    <r>
      <rPr>
        <sz val="9"/>
        <rFont val="標楷體"/>
        <family val="4"/>
        <charset val="136"/>
      </rPr>
      <t>，其中原住民戶之認定如下：</t>
    </r>
    <r>
      <rPr>
        <sz val="9"/>
        <rFont val="Times New Roman"/>
        <family val="1"/>
      </rPr>
      <t>1.</t>
    </r>
    <r>
      <rPr>
        <sz val="9"/>
        <rFont val="標楷體"/>
        <family val="4"/>
        <charset val="136"/>
      </rPr>
      <t>戶長為原住民者視為原住民戶</t>
    </r>
    <r>
      <rPr>
        <sz val="9"/>
        <rFont val="Times New Roman"/>
        <family val="1"/>
      </rPr>
      <t>(</t>
    </r>
    <r>
      <rPr>
        <sz val="9"/>
        <rFont val="標楷體"/>
        <family val="4"/>
        <charset val="136"/>
      </rPr>
      <t>以戶長性別區分</t>
    </r>
    <r>
      <rPr>
        <sz val="9"/>
        <rFont val="Times New Roman"/>
        <family val="1"/>
      </rPr>
      <t>)</t>
    </r>
    <r>
      <rPr>
        <sz val="9"/>
        <rFont val="標楷體"/>
        <family val="4"/>
        <charset val="136"/>
      </rPr>
      <t>。</t>
    </r>
    <r>
      <rPr>
        <sz val="9"/>
        <rFont val="Times New Roman"/>
        <family val="1"/>
      </rPr>
      <t>2.</t>
    </r>
    <r>
      <rPr>
        <sz val="9"/>
        <rFont val="標楷體"/>
        <family val="4"/>
        <charset val="136"/>
      </rPr>
      <t xml:space="preserve">戶長非原住民，如戶內原住民人口數較多時則判定為原住民戶。如原住民與非原住民之人口數相等時，則以年齡較長者是否具原住民身分判定為原住民戶或非原住民戶。
</t>
    </r>
    <phoneticPr fontId="1" type="noConversion"/>
  </si>
  <si>
    <r>
      <rPr>
        <sz val="9"/>
        <rFont val="標楷體"/>
        <family val="4"/>
        <charset val="136"/>
      </rPr>
      <t>列冊街友人數</t>
    </r>
    <phoneticPr fontId="5" type="noConversion"/>
  </si>
  <si>
    <t xml:space="preserve">係指當年底列冊管理並提供相關服務之街友人數。
</t>
    <phoneticPr fontId="1" type="noConversion"/>
  </si>
  <si>
    <r>
      <rPr>
        <sz val="9"/>
        <rFont val="標楷體"/>
        <family val="4"/>
        <charset val="136"/>
      </rPr>
      <t>低收入戶數按戶長性別</t>
    </r>
    <phoneticPr fontId="5" type="noConversion"/>
  </si>
  <si>
    <r>
      <rPr>
        <sz val="9"/>
        <rFont val="標楷體"/>
        <family val="4"/>
        <charset val="136"/>
      </rPr>
      <t>指當年底低收入戶之戶數（以戶長性別區分）。低收入戶係指經申請戶籍所在地直轄市、縣</t>
    </r>
    <r>
      <rPr>
        <sz val="9"/>
        <rFont val="Times New Roman"/>
        <family val="1"/>
      </rPr>
      <t>(</t>
    </r>
    <r>
      <rPr>
        <sz val="9"/>
        <rFont val="標楷體"/>
        <family val="4"/>
        <charset val="136"/>
      </rPr>
      <t>市</t>
    </r>
    <r>
      <rPr>
        <sz val="9"/>
        <rFont val="Times New Roman"/>
        <family val="1"/>
      </rPr>
      <t>)</t>
    </r>
    <r>
      <rPr>
        <sz val="9"/>
        <rFont val="標楷體"/>
        <family val="4"/>
        <charset val="136"/>
      </rPr>
      <t xml:space="preserve">主管機關審核認定，符合家庭總收入，平均分配全家人口，每人每月在最低生活費以下，且家庭財產未超過中央、直轄市主管機關公告之當年度一定金額者。
</t>
    </r>
    <phoneticPr fontId="1" type="noConversion"/>
  </si>
  <si>
    <r>
      <rPr>
        <sz val="9"/>
        <rFont val="標楷體"/>
        <family val="4"/>
        <charset val="136"/>
      </rPr>
      <t>收容街友人數</t>
    </r>
    <phoneticPr fontId="5" type="noConversion"/>
  </si>
  <si>
    <r>
      <rPr>
        <sz val="9"/>
        <rFont val="標楷體"/>
        <family val="4"/>
        <charset val="136"/>
      </rPr>
      <t>居家托育服務人員數</t>
    </r>
    <phoneticPr fontId="5" type="noConversion"/>
  </si>
  <si>
    <r>
      <rPr>
        <sz val="9"/>
        <rFont val="標楷體"/>
        <family val="4"/>
        <charset val="136"/>
      </rPr>
      <t xml:space="preserve">係指當年底由居家托育服務中心輔導管理之領有居家式托育服務證書之托育人員。
</t>
    </r>
    <phoneticPr fontId="1" type="noConversion"/>
  </si>
  <si>
    <r>
      <rPr>
        <sz val="9"/>
        <rFont val="標楷體"/>
        <family val="4"/>
        <charset val="136"/>
      </rPr>
      <t>所</t>
    </r>
    <phoneticPr fontId="5" type="noConversion"/>
  </si>
  <si>
    <r>
      <rPr>
        <sz val="9"/>
        <rFont val="標楷體"/>
        <family val="4"/>
        <charset val="136"/>
      </rPr>
      <t>特殊境遇家庭人數</t>
    </r>
    <r>
      <rPr>
        <sz val="8.5"/>
        <rFont val="Times New Roman"/>
        <family val="1"/>
      </rPr>
      <t/>
    </r>
    <phoneticPr fontId="5" type="noConversion"/>
  </si>
  <si>
    <r>
      <rPr>
        <sz val="9"/>
        <rFont val="標楷體"/>
        <family val="4"/>
        <charset val="136"/>
      </rPr>
      <t>特殊境遇家庭補助人次</t>
    </r>
    <r>
      <rPr>
        <sz val="9"/>
        <rFont val="Times New Roman"/>
        <family val="1"/>
      </rPr>
      <t xml:space="preserve"> </t>
    </r>
    <phoneticPr fontId="5" type="noConversion"/>
  </si>
  <si>
    <r>
      <rPr>
        <sz val="9"/>
        <rFont val="標楷體"/>
        <family val="4"/>
        <charset val="136"/>
      </rPr>
      <t>人次</t>
    </r>
    <phoneticPr fontId="5" type="noConversion"/>
  </si>
  <si>
    <r>
      <rPr>
        <sz val="9"/>
        <rFont val="標楷體"/>
        <family val="4"/>
        <charset val="136"/>
      </rPr>
      <t>寄養家庭寄養兒少人數</t>
    </r>
    <r>
      <rPr>
        <sz val="8.5"/>
        <rFont val="Times New Roman"/>
        <family val="1"/>
      </rPr>
      <t/>
    </r>
    <phoneticPr fontId="5" type="noConversion"/>
  </si>
  <si>
    <r>
      <rPr>
        <sz val="9"/>
        <rFont val="標楷體"/>
        <family val="4"/>
        <charset val="136"/>
      </rPr>
      <t xml:space="preserve">當年底領有身心障礙證明之人數。
</t>
    </r>
    <phoneticPr fontId="1" type="noConversion"/>
  </si>
  <si>
    <r>
      <rPr>
        <sz val="9"/>
        <rFont val="標楷體"/>
        <family val="4"/>
        <charset val="136"/>
      </rPr>
      <t>重度</t>
    </r>
    <phoneticPr fontId="5" type="noConversion"/>
  </si>
  <si>
    <r>
      <rPr>
        <sz val="9"/>
        <rFont val="標楷體"/>
        <family val="4"/>
        <charset val="136"/>
      </rPr>
      <t>輕度</t>
    </r>
    <phoneticPr fontId="5" type="noConversion"/>
  </si>
  <si>
    <r>
      <rPr>
        <sz val="9"/>
        <rFont val="標楷體"/>
        <family val="4"/>
        <charset val="136"/>
      </rPr>
      <t>安置及教養機構收容兒少人數</t>
    </r>
    <r>
      <rPr>
        <sz val="8.5"/>
        <rFont val="Times New Roman"/>
        <family val="1"/>
      </rPr>
      <t/>
    </r>
    <phoneticPr fontId="5" type="noConversion"/>
  </si>
  <si>
    <r>
      <t>(</t>
    </r>
    <r>
      <rPr>
        <sz val="9"/>
        <rFont val="標楷體"/>
        <family val="4"/>
        <charset val="136"/>
      </rPr>
      <t>民間捐助</t>
    </r>
    <r>
      <rPr>
        <sz val="9"/>
        <rFont val="Times New Roman"/>
        <family val="1"/>
      </rPr>
      <t>)</t>
    </r>
    <r>
      <rPr>
        <sz val="9"/>
        <rFont val="標楷體"/>
        <family val="4"/>
        <charset val="136"/>
      </rPr>
      <t>財團法人社會福利慈善事業基金會董事人數</t>
    </r>
    <phoneticPr fontId="5" type="noConversion"/>
  </si>
  <si>
    <r>
      <rPr>
        <sz val="9"/>
        <rFont val="標楷體"/>
        <family val="4"/>
        <charset val="136"/>
      </rPr>
      <t xml:space="preserve">由民間捐助之財團法人社會福利慈善事業基金會董事人數。
</t>
    </r>
    <phoneticPr fontId="1" type="noConversion"/>
  </si>
  <si>
    <r>
      <t>(</t>
    </r>
    <r>
      <rPr>
        <sz val="9"/>
        <rFont val="標楷體"/>
        <family val="4"/>
        <charset val="136"/>
      </rPr>
      <t>民間捐助</t>
    </r>
    <r>
      <rPr>
        <sz val="9"/>
        <rFont val="Times New Roman"/>
        <family val="1"/>
      </rPr>
      <t>)</t>
    </r>
    <r>
      <rPr>
        <sz val="9"/>
        <rFont val="標楷體"/>
        <family val="4"/>
        <charset val="136"/>
      </rPr>
      <t>財團法人社會福利慈善事業基金會監事人數</t>
    </r>
    <phoneticPr fontId="5" type="noConversion"/>
  </si>
  <si>
    <r>
      <rPr>
        <sz val="9"/>
        <rFont val="標楷體"/>
        <family val="4"/>
        <charset val="136"/>
      </rPr>
      <t xml:space="preserve">由民間捐助之財團法人社會福利慈善事業基金會監事人數。
</t>
    </r>
    <phoneticPr fontId="1" type="noConversion"/>
  </si>
  <si>
    <r>
      <t>(</t>
    </r>
    <r>
      <rPr>
        <sz val="9"/>
        <rFont val="標楷體"/>
        <family val="4"/>
        <charset val="136"/>
      </rPr>
      <t>政府捐助</t>
    </r>
    <r>
      <rPr>
        <sz val="9"/>
        <rFont val="Times New Roman"/>
        <family val="1"/>
      </rPr>
      <t>)</t>
    </r>
    <r>
      <rPr>
        <sz val="9"/>
        <rFont val="標楷體"/>
        <family val="4"/>
        <charset val="136"/>
      </rPr>
      <t>財團法人社會福利慈善事業基金會董事人數</t>
    </r>
    <phoneticPr fontId="5" type="noConversion"/>
  </si>
  <si>
    <r>
      <rPr>
        <sz val="9"/>
        <rFont val="標楷體"/>
        <family val="4"/>
        <charset val="136"/>
      </rPr>
      <t xml:space="preserve">由政府捐助之財團法人社會福利慈善事業基金會董事人數。
</t>
    </r>
    <phoneticPr fontId="1" type="noConversion"/>
  </si>
  <si>
    <r>
      <t>(</t>
    </r>
    <r>
      <rPr>
        <sz val="9"/>
        <rFont val="標楷體"/>
        <family val="4"/>
        <charset val="136"/>
      </rPr>
      <t>政府捐助</t>
    </r>
    <r>
      <rPr>
        <sz val="9"/>
        <rFont val="Times New Roman"/>
        <family val="1"/>
      </rPr>
      <t>)</t>
    </r>
    <r>
      <rPr>
        <sz val="9"/>
        <rFont val="標楷體"/>
        <family val="4"/>
        <charset val="136"/>
      </rPr>
      <t>財團法人社會福利慈善事業基金會監事人數</t>
    </r>
    <phoneticPr fontId="5" type="noConversion"/>
  </si>
  <si>
    <r>
      <rPr>
        <sz val="9"/>
        <rFont val="標楷體"/>
        <family val="4"/>
        <charset val="136"/>
      </rPr>
      <t>協助經濟弱勢市民自立之以工代賑人數</t>
    </r>
    <phoneticPr fontId="5" type="noConversion"/>
  </si>
  <si>
    <r>
      <rPr>
        <sz val="9"/>
        <rFont val="標楷體"/>
        <family val="4"/>
        <charset val="136"/>
      </rPr>
      <t>社會救助金專戶管理會委員人數</t>
    </r>
    <phoneticPr fontId="5" type="noConversion"/>
  </si>
  <si>
    <r>
      <rPr>
        <sz val="9"/>
        <rFont val="標楷體"/>
        <family val="4"/>
        <charset val="136"/>
      </rPr>
      <t>公益彩券盈餘基金管理會委員人數</t>
    </r>
    <phoneticPr fontId="5" type="noConversion"/>
  </si>
  <si>
    <r>
      <rPr>
        <sz val="9"/>
        <rFont val="標楷體"/>
        <family val="4"/>
        <charset val="136"/>
      </rPr>
      <t>視覺障礙者人數</t>
    </r>
    <phoneticPr fontId="5" type="noConversion"/>
  </si>
  <si>
    <r>
      <rPr>
        <sz val="9"/>
        <rFont val="標楷體"/>
        <family val="4"/>
        <charset val="136"/>
      </rPr>
      <t>提供街友服務之街友中心工作人員人數</t>
    </r>
    <phoneticPr fontId="5" type="noConversion"/>
  </si>
  <si>
    <r>
      <rPr>
        <sz val="9"/>
        <rFont val="標楷體"/>
        <family val="4"/>
        <charset val="136"/>
      </rPr>
      <t>急難救助辦法核定人數</t>
    </r>
    <phoneticPr fontId="5" type="noConversion"/>
  </si>
  <si>
    <r>
      <rPr>
        <sz val="9"/>
        <rFont val="標楷體"/>
        <family val="4"/>
        <charset val="136"/>
      </rPr>
      <t>災害救助金救助人數</t>
    </r>
    <phoneticPr fontId="1" type="noConversion"/>
  </si>
  <si>
    <r>
      <rPr>
        <sz val="9"/>
        <rFont val="標楷體"/>
        <family val="4"/>
        <charset val="136"/>
      </rPr>
      <t>低收入戶孕產婦及嬰幼兒營養補助辦法補助人數</t>
    </r>
    <phoneticPr fontId="1" type="noConversion"/>
  </si>
  <si>
    <r>
      <rPr>
        <sz val="9"/>
        <rFont val="標楷體"/>
        <family val="4"/>
        <charset val="136"/>
      </rPr>
      <t>低收入戶子女生活扶助辦法扶助人數</t>
    </r>
    <phoneticPr fontId="1" type="noConversion"/>
  </si>
  <si>
    <r>
      <rPr>
        <sz val="9"/>
        <rFont val="標楷體"/>
        <family val="4"/>
        <charset val="136"/>
      </rPr>
      <t>中低收入老人生活津貼補助人數</t>
    </r>
    <phoneticPr fontId="1" type="noConversion"/>
  </si>
  <si>
    <t>經濟弱勢市民醫療補助辦法補助人數</t>
    <phoneticPr fontId="5" type="noConversion"/>
  </si>
  <si>
    <r>
      <rPr>
        <sz val="9"/>
        <rFont val="標楷體"/>
        <family val="4"/>
        <charset val="136"/>
      </rPr>
      <t xml:space="preserve">本市博愛卡辦卡人數。凡設籍本市領有身心障礙證明者得辦理高雄捷運優惠記名博愛卡，享大眾運輸工具優惠。
</t>
    </r>
    <phoneticPr fontId="1" type="noConversion"/>
  </si>
  <si>
    <r>
      <rPr>
        <sz val="9"/>
        <rFont val="標楷體"/>
        <family val="4"/>
        <charset val="136"/>
      </rPr>
      <t>申請身心障礙者權益受損協調處理人數</t>
    </r>
    <phoneticPr fontId="1" type="noConversion"/>
  </si>
  <si>
    <r>
      <rPr>
        <sz val="9"/>
        <rFont val="標楷體"/>
        <family val="4"/>
        <charset val="136"/>
      </rPr>
      <t>無障礙之家家民人數</t>
    </r>
    <phoneticPr fontId="5" type="noConversion"/>
  </si>
  <si>
    <r>
      <rPr>
        <sz val="9"/>
        <rFont val="標楷體"/>
        <family val="4"/>
        <charset val="136"/>
      </rPr>
      <t xml:space="preserve">當年底入住本市無障礙之家家民總人數。
</t>
    </r>
    <phoneticPr fontId="1" type="noConversion"/>
  </si>
  <si>
    <r>
      <rPr>
        <sz val="9"/>
        <rFont val="標楷體"/>
        <family val="4"/>
        <charset val="136"/>
      </rPr>
      <t>身心障礙者權益保障推動小組委員人數</t>
    </r>
    <phoneticPr fontId="5" type="noConversion"/>
  </si>
  <si>
    <r>
      <rPr>
        <sz val="9"/>
        <rFont val="標楷體"/>
        <family val="4"/>
        <charset val="136"/>
      </rPr>
      <t xml:space="preserve">當年底本市身心障礙者權益保障推動小組委員人數。
</t>
    </r>
    <phoneticPr fontId="1" type="noConversion"/>
  </si>
  <si>
    <r>
      <rPr>
        <sz val="9"/>
        <rFont val="標楷體"/>
        <family val="4"/>
        <charset val="136"/>
      </rPr>
      <t>身心障礙者生活補助人次</t>
    </r>
    <phoneticPr fontId="10" type="noConversion"/>
  </si>
  <si>
    <r>
      <rPr>
        <sz val="9"/>
        <rFont val="標楷體"/>
        <family val="4"/>
        <charset val="136"/>
      </rPr>
      <t>人次</t>
    </r>
    <phoneticPr fontId="10" type="noConversion"/>
  </si>
  <si>
    <r>
      <rPr>
        <sz val="9"/>
        <rFont val="標楷體"/>
        <family val="4"/>
        <charset val="136"/>
      </rPr>
      <t>人</t>
    </r>
    <phoneticPr fontId="10" type="noConversion"/>
  </si>
  <si>
    <r>
      <rPr>
        <sz val="9"/>
        <rFont val="標楷體"/>
        <family val="4"/>
        <charset val="136"/>
      </rPr>
      <t>身心障礙福利服務機構實際安置人數</t>
    </r>
    <phoneticPr fontId="10" type="noConversion"/>
  </si>
  <si>
    <r>
      <rPr>
        <sz val="9"/>
        <rFont val="標楷體"/>
        <family val="4"/>
        <charset val="136"/>
      </rPr>
      <t>聽語障者人數</t>
    </r>
    <phoneticPr fontId="5" type="noConversion"/>
  </si>
  <si>
    <r>
      <rPr>
        <sz val="9"/>
        <rFont val="標楷體"/>
        <family val="4"/>
        <charset val="136"/>
      </rPr>
      <t xml:space="preserve">指當年底依「身心障礙類別」核列為聽語障者之人數。
</t>
    </r>
    <phoneticPr fontId="1" type="noConversion"/>
  </si>
  <si>
    <r>
      <rPr>
        <sz val="9"/>
        <rFont val="標楷體"/>
        <family val="4"/>
        <charset val="136"/>
      </rPr>
      <t>手語翻譯員人數</t>
    </r>
    <phoneticPr fontId="5" type="noConversion"/>
  </si>
  <si>
    <r>
      <rPr>
        <sz val="9"/>
        <rFont val="標楷體"/>
        <family val="4"/>
        <charset val="136"/>
      </rPr>
      <t xml:space="preserve">當年底本市手語翻譯員人數。
</t>
    </r>
    <phoneticPr fontId="1" type="noConversion"/>
  </si>
  <si>
    <r>
      <rPr>
        <sz val="9"/>
        <rFont val="標楷體"/>
        <family val="4"/>
        <charset val="136"/>
      </rPr>
      <t>聽語障者申請手譯員服務人數</t>
    </r>
    <phoneticPr fontId="1" type="noConversion"/>
  </si>
  <si>
    <r>
      <rPr>
        <sz val="9"/>
        <rFont val="標楷體"/>
        <family val="4"/>
        <charset val="136"/>
      </rPr>
      <t>身心障礙者日間照顧及住宿式照顧費用補助人數</t>
    </r>
    <phoneticPr fontId="1" type="noConversion"/>
  </si>
  <si>
    <r>
      <rPr>
        <sz val="9"/>
        <rFont val="標楷體"/>
        <family val="4"/>
        <charset val="136"/>
      </rPr>
      <t>無障礙之家日間及住宿照顧評估小組委員人數</t>
    </r>
    <phoneticPr fontId="5" type="noConversion"/>
  </si>
  <si>
    <r>
      <rPr>
        <sz val="9"/>
        <rFont val="標楷體"/>
        <family val="4"/>
        <charset val="136"/>
      </rPr>
      <t xml:space="preserve">當年底本市無障礙之家日間及住宿照顧評估小組之委員人數。
</t>
    </r>
    <phoneticPr fontId="1" type="noConversion"/>
  </si>
  <si>
    <r>
      <rPr>
        <sz val="9"/>
        <rFont val="標楷體"/>
        <family val="4"/>
        <charset val="136"/>
      </rPr>
      <t>身心障礙照顧者津貼請領人數</t>
    </r>
    <phoneticPr fontId="5" type="noConversion"/>
  </si>
  <si>
    <r>
      <rPr>
        <sz val="9"/>
        <rFont val="標楷體"/>
        <family val="4"/>
        <charset val="136"/>
      </rPr>
      <t>兒童及少年人數</t>
    </r>
    <phoneticPr fontId="5" type="noConversion"/>
  </si>
  <si>
    <r>
      <rPr>
        <sz val="9"/>
        <rFont val="標楷體"/>
        <family val="4"/>
        <charset val="136"/>
      </rPr>
      <t>當年底未滿</t>
    </r>
    <r>
      <rPr>
        <sz val="9"/>
        <rFont val="Times New Roman"/>
        <family val="1"/>
      </rPr>
      <t>18</t>
    </r>
    <r>
      <rPr>
        <sz val="9"/>
        <rFont val="標楷體"/>
        <family val="4"/>
        <charset val="136"/>
      </rPr>
      <t xml:space="preserve">歲之兒童與少年人數。
</t>
    </r>
    <phoneticPr fontId="1" type="noConversion"/>
  </si>
  <si>
    <r>
      <rPr>
        <sz val="9"/>
        <rFont val="標楷體"/>
        <family val="4"/>
        <charset val="136"/>
      </rPr>
      <t>托嬰中心辦理兒童團體保險補助人數</t>
    </r>
    <phoneticPr fontId="5" type="noConversion"/>
  </si>
  <si>
    <r>
      <rPr>
        <sz val="9"/>
        <rFont val="標楷體"/>
        <family val="4"/>
        <charset val="136"/>
      </rPr>
      <t>弱勢兒童及少年醫療補助計畫補助人數</t>
    </r>
    <phoneticPr fontId="5" type="noConversion"/>
  </si>
  <si>
    <r>
      <rPr>
        <sz val="9"/>
        <rFont val="標楷體"/>
        <family val="4"/>
        <charset val="136"/>
      </rPr>
      <t>發展遲緩兒童通報人數</t>
    </r>
    <phoneticPr fontId="1" type="noConversion"/>
  </si>
  <si>
    <r>
      <rPr>
        <sz val="9"/>
        <rFont val="標楷體"/>
        <family val="4"/>
        <charset val="136"/>
      </rPr>
      <t>弱勢單親家庭扶助辦法申請人數</t>
    </r>
    <phoneticPr fontId="5" type="noConversion"/>
  </si>
  <si>
    <r>
      <rPr>
        <sz val="9"/>
        <rFont val="標楷體"/>
        <family val="4"/>
        <charset val="136"/>
      </rPr>
      <t>弱勢兒童及少年生活扶助辦法申請人數</t>
    </r>
    <phoneticPr fontId="5" type="noConversion"/>
  </si>
  <si>
    <r>
      <rPr>
        <sz val="9"/>
        <rFont val="標楷體"/>
        <family val="4"/>
        <charset val="136"/>
      </rPr>
      <t>兒童及少年福利與權益保障促進委員會委員人數</t>
    </r>
    <phoneticPr fontId="5" type="noConversion"/>
  </si>
  <si>
    <r>
      <rPr>
        <sz val="9"/>
        <rFont val="標楷體"/>
        <family val="4"/>
        <charset val="136"/>
      </rPr>
      <t>寄養家庭家長人數</t>
    </r>
    <phoneticPr fontId="5" type="noConversion"/>
  </si>
  <si>
    <r>
      <rPr>
        <sz val="9"/>
        <rFont val="標楷體"/>
        <family val="4"/>
        <charset val="136"/>
      </rPr>
      <t xml:space="preserve">當年底寄養家庭之家長人數。
</t>
    </r>
    <phoneticPr fontId="1" type="noConversion"/>
  </si>
  <si>
    <r>
      <rPr>
        <sz val="9"/>
        <rFont val="標楷體"/>
        <family val="4"/>
        <charset val="136"/>
      </rPr>
      <t>婦女權益促進委員會委員人數</t>
    </r>
    <phoneticPr fontId="5" type="noConversion"/>
  </si>
  <si>
    <r>
      <rPr>
        <sz val="9"/>
        <rFont val="標楷體"/>
        <family val="4"/>
        <charset val="136"/>
      </rPr>
      <t xml:space="preserve">本市婦女權益促進委員會之委員人數。
</t>
    </r>
    <phoneticPr fontId="1" type="noConversion"/>
  </si>
  <si>
    <r>
      <rPr>
        <sz val="9"/>
        <rFont val="標楷體"/>
        <family val="4"/>
        <charset val="136"/>
      </rPr>
      <t>單親家園入住戶數</t>
    </r>
    <phoneticPr fontId="15" type="noConversion"/>
  </si>
  <si>
    <r>
      <rPr>
        <sz val="9"/>
        <rFont val="標楷體"/>
        <family val="4"/>
        <charset val="136"/>
      </rPr>
      <t xml:space="preserve">當年底入住本市單親家園之戶數。
</t>
    </r>
    <phoneticPr fontId="1" type="noConversion"/>
  </si>
  <si>
    <r>
      <rPr>
        <sz val="9"/>
        <rFont val="標楷體"/>
        <family val="4"/>
        <charset val="136"/>
      </rPr>
      <t>社會福利服務場地借用、使用人次</t>
    </r>
    <phoneticPr fontId="15" type="noConversion"/>
  </si>
  <si>
    <r>
      <rPr>
        <sz val="9"/>
        <rFont val="標楷體"/>
        <family val="4"/>
        <charset val="136"/>
      </rPr>
      <t>借用社福場地辦理活動之使用人次</t>
    </r>
    <phoneticPr fontId="1" type="noConversion"/>
  </si>
  <si>
    <r>
      <rPr>
        <sz val="9"/>
        <rFont val="標楷體"/>
        <family val="4"/>
        <charset val="136"/>
      </rPr>
      <t>全市志願服務金、銀、銅質徽章獎獲獎人數</t>
    </r>
    <phoneticPr fontId="5" type="noConversion"/>
  </si>
  <si>
    <r>
      <rPr>
        <sz val="9"/>
        <rFont val="標楷體"/>
        <family val="4"/>
        <charset val="136"/>
      </rPr>
      <t>大專暑期實習生人數</t>
    </r>
    <phoneticPr fontId="5" type="noConversion"/>
  </si>
  <si>
    <r>
      <rPr>
        <sz val="9"/>
        <rFont val="標楷體"/>
        <family val="4"/>
        <charset val="136"/>
      </rPr>
      <t>青少年服務員人數</t>
    </r>
    <phoneticPr fontId="5" type="noConversion"/>
  </si>
  <si>
    <r>
      <rPr>
        <sz val="9"/>
        <rFont val="標楷體"/>
        <family val="4"/>
        <charset val="136"/>
      </rPr>
      <t>當年底本市</t>
    </r>
    <r>
      <rPr>
        <sz val="9"/>
        <rFont val="Times New Roman"/>
        <family val="1"/>
      </rPr>
      <t>16-25</t>
    </r>
    <r>
      <rPr>
        <sz val="9"/>
        <rFont val="標楷體"/>
        <family val="4"/>
        <charset val="136"/>
      </rPr>
      <t xml:space="preserve">歲具在學學生身分且家戶列冊為低收入戶或中低收入戶之青少年服務員人數。
</t>
    </r>
    <phoneticPr fontId="1" type="noConversion"/>
  </si>
  <si>
    <r>
      <rPr>
        <sz val="9"/>
        <rFont val="標楷體"/>
        <family val="4"/>
        <charset val="136"/>
      </rPr>
      <t>附註：</t>
    </r>
    <phoneticPr fontId="10" type="noConversion"/>
  </si>
  <si>
    <r>
      <t>1.107</t>
    </r>
    <r>
      <rPr>
        <sz val="9"/>
        <rFont val="標楷體"/>
        <family val="4"/>
        <charset val="136"/>
      </rPr>
      <t>年社會福利服務場地借用、使用人次大幅增加原因係：</t>
    </r>
    <r>
      <rPr>
        <sz val="9"/>
        <rFont val="Times New Roman"/>
        <family val="1"/>
      </rPr>
      <t>1.</t>
    </r>
    <r>
      <rPr>
        <sz val="9"/>
        <rFont val="標楷體"/>
        <family val="4"/>
        <charset val="136"/>
      </rPr>
      <t>社會局為推動執行「強化社會安全網計畫」，於本市</t>
    </r>
    <r>
      <rPr>
        <sz val="9"/>
        <rFont val="Times New Roman"/>
        <family val="1"/>
      </rPr>
      <t>14</t>
    </r>
    <r>
      <rPr>
        <sz val="9"/>
        <rFont val="標楷體"/>
        <family val="4"/>
        <charset val="136"/>
      </rPr>
      <t>個社福中心辦理照顧弱勢家庭、實物給付及脫貧策略等活動；</t>
    </r>
    <r>
      <rPr>
        <sz val="9"/>
        <rFont val="Times New Roman"/>
        <family val="1"/>
      </rPr>
      <t>2.</t>
    </r>
    <r>
      <rPr>
        <sz val="9"/>
        <rFont val="標楷體"/>
        <family val="4"/>
        <charset val="136"/>
      </rPr>
      <t>社福中心環境空間受益前瞻計畫經費改善，借用情形大增。</t>
    </r>
    <phoneticPr fontId="1" type="noConversion"/>
  </si>
  <si>
    <r>
      <t>2.</t>
    </r>
    <r>
      <rPr>
        <sz val="9"/>
        <rFont val="標楷體"/>
        <family val="4"/>
        <charset val="136"/>
      </rPr>
      <t>因應長期照顧十年計畫</t>
    </r>
    <r>
      <rPr>
        <sz val="9"/>
        <rFont val="Times New Roman"/>
        <family val="1"/>
      </rPr>
      <t>2.0</t>
    </r>
    <r>
      <rPr>
        <sz val="9"/>
        <rFont val="標楷體"/>
        <family val="4"/>
        <charset val="136"/>
      </rPr>
      <t>實施，擴大服務對象，致</t>
    </r>
    <r>
      <rPr>
        <sz val="9"/>
        <rFont val="Times New Roman"/>
        <family val="1"/>
      </rPr>
      <t>108</t>
    </r>
    <r>
      <rPr>
        <sz val="9"/>
        <rFont val="標楷體"/>
        <family val="4"/>
        <charset val="136"/>
      </rPr>
      <t>年底起長期照顧十年計畫補助日間照顧服務個案之失智老人及失能老人人數增加。</t>
    </r>
    <phoneticPr fontId="1" type="noConversion"/>
  </si>
  <si>
    <r>
      <t>3.</t>
    </r>
    <r>
      <rPr>
        <sz val="9"/>
        <rFont val="標楷體"/>
        <family val="4"/>
        <charset val="136"/>
      </rPr>
      <t>本市社會住宅包租代管計畫自</t>
    </r>
    <r>
      <rPr>
        <sz val="9"/>
        <rFont val="Times New Roman"/>
        <family val="1"/>
      </rPr>
      <t>107</t>
    </r>
    <r>
      <rPr>
        <sz val="9"/>
        <rFont val="標楷體"/>
        <family val="4"/>
        <charset val="136"/>
      </rPr>
      <t>年起開始辦理。</t>
    </r>
    <phoneticPr fontId="1" type="noConversion"/>
  </si>
  <si>
    <r>
      <t>4.</t>
    </r>
    <r>
      <rPr>
        <sz val="9"/>
        <rFont val="標楷體"/>
        <family val="4"/>
        <charset val="136"/>
      </rPr>
      <t>為提高獨居老人</t>
    </r>
    <r>
      <rPr>
        <sz val="9"/>
        <rFont val="Times New Roman"/>
        <family val="1"/>
      </rPr>
      <t>(</t>
    </r>
    <r>
      <rPr>
        <sz val="9"/>
        <rFont val="標楷體"/>
        <family val="4"/>
        <charset val="136"/>
      </rPr>
      <t>列冊需關懷</t>
    </r>
    <r>
      <rPr>
        <sz val="9"/>
        <rFont val="Times New Roman"/>
        <family val="1"/>
      </rPr>
      <t>)</t>
    </r>
    <r>
      <rPr>
        <sz val="9"/>
        <rFont val="標楷體"/>
        <family val="4"/>
        <charset val="136"/>
      </rPr>
      <t>人數準確性，</t>
    </r>
    <r>
      <rPr>
        <sz val="9"/>
        <rFont val="Times New Roman"/>
        <family val="1"/>
      </rPr>
      <t>109</t>
    </r>
    <r>
      <rPr>
        <sz val="9"/>
        <rFont val="標楷體"/>
        <family val="4"/>
        <charset val="136"/>
      </rPr>
      <t>年起經由每月定期比對戶役政資訊系統，致</t>
    </r>
    <r>
      <rPr>
        <sz val="9"/>
        <rFont val="Times New Roman"/>
        <family val="1"/>
      </rPr>
      <t>109</t>
    </r>
    <r>
      <rPr>
        <sz val="9"/>
        <rFont val="標楷體"/>
        <family val="4"/>
        <charset val="136"/>
      </rPr>
      <t>年底人數較</t>
    </r>
    <r>
      <rPr>
        <sz val="9"/>
        <rFont val="Times New Roman"/>
        <family val="1"/>
      </rPr>
      <t>108</t>
    </r>
    <r>
      <rPr>
        <sz val="9"/>
        <rFont val="標楷體"/>
        <family val="4"/>
        <charset val="136"/>
      </rPr>
      <t>年底大幅減少。</t>
    </r>
    <phoneticPr fontId="1" type="noConversion"/>
  </si>
  <si>
    <r>
      <t>5.109</t>
    </r>
    <r>
      <rPr>
        <sz val="9"/>
        <rFont val="標楷體"/>
        <family val="4"/>
        <charset val="136"/>
      </rPr>
      <t>年起「庇護安置」補助人次改依公務統計報表規定，接受庇護安置者一進一出以</t>
    </r>
    <r>
      <rPr>
        <sz val="9"/>
        <rFont val="Times New Roman"/>
        <family val="1"/>
      </rPr>
      <t>1</t>
    </r>
    <r>
      <rPr>
        <sz val="9"/>
        <rFont val="標楷體"/>
        <family val="4"/>
        <charset val="136"/>
      </rPr>
      <t>人次計算，致家庭暴力被害人補助人次大幅下降。</t>
    </r>
    <phoneticPr fontId="1" type="noConversion"/>
  </si>
  <si>
    <r>
      <rPr>
        <sz val="9"/>
        <rFont val="標楷體"/>
        <family val="4"/>
        <charset val="136"/>
      </rPr>
      <t>人</t>
    </r>
    <r>
      <rPr>
        <sz val="9"/>
        <rFont val="Times New Roman"/>
        <family val="1"/>
      </rPr>
      <t xml:space="preserve"> </t>
    </r>
    <phoneticPr fontId="5" type="noConversion"/>
  </si>
  <si>
    <r>
      <rPr>
        <sz val="9"/>
        <rFont val="標楷體"/>
        <family val="4"/>
        <charset val="136"/>
      </rPr>
      <t>全市志工人數</t>
    </r>
    <r>
      <rPr>
        <sz val="8.5"/>
        <rFont val="Times New Roman"/>
        <family val="1"/>
      </rPr>
      <t/>
    </r>
    <phoneticPr fontId="5" type="noConversion"/>
  </si>
  <si>
    <r>
      <rPr>
        <sz val="9"/>
        <rFont val="標楷體"/>
        <family val="4"/>
        <charset val="136"/>
      </rPr>
      <t xml:space="preserve">本市依據志願服務法相關規定參與志願服務工作之社會大眾。
</t>
    </r>
    <phoneticPr fontId="1" type="noConversion"/>
  </si>
  <si>
    <r>
      <rPr>
        <sz val="9"/>
        <rFont val="標楷體"/>
        <family val="4"/>
        <charset val="136"/>
      </rPr>
      <t>社會局</t>
    </r>
    <phoneticPr fontId="5" type="noConversion"/>
  </si>
  <si>
    <r>
      <t>110</t>
    </r>
    <r>
      <rPr>
        <sz val="9"/>
        <rFont val="標楷體"/>
        <family val="4"/>
        <charset val="136"/>
      </rPr>
      <t>年</t>
    </r>
    <phoneticPr fontId="5" type="noConversion"/>
  </si>
  <si>
    <t xml:space="preserve"> 老人福利機構實際現住人數</t>
    <phoneticPr fontId="5" type="noConversion"/>
  </si>
  <si>
    <t xml:space="preserve"> 老人福利機構照護人數</t>
    <phoneticPr fontId="5" type="noConversion"/>
  </si>
  <si>
    <t>早期療育費用補助人數</t>
    <phoneticPr fontId="1" type="noConversion"/>
  </si>
  <si>
    <r>
      <rPr>
        <sz val="9"/>
        <rFont val="標楷體"/>
        <family val="4"/>
        <charset val="136"/>
      </rPr>
      <t>附註：1.國健署自</t>
    </r>
    <r>
      <rPr>
        <sz val="9"/>
        <rFont val="Times New Roman"/>
        <family val="1"/>
      </rPr>
      <t>108</t>
    </r>
    <r>
      <rPr>
        <sz val="9"/>
        <rFont val="標楷體"/>
        <family val="4"/>
        <charset val="136"/>
      </rPr>
      <t>年起輪流辦理青少年及成人之吸菸人口調查，故</t>
    </r>
    <r>
      <rPr>
        <sz val="9"/>
        <rFont val="Times New Roman"/>
        <family val="1"/>
      </rPr>
      <t>108</t>
    </r>
    <r>
      <rPr>
        <sz val="9"/>
        <rFont val="標楷體"/>
        <family val="4"/>
        <charset val="136"/>
      </rPr>
      <t>年僅提供青少年吸菸人口統計。</t>
    </r>
    <phoneticPr fontId="1" type="noConversion"/>
  </si>
  <si>
    <t xml:space="preserve">      2.各項最常從事的運動類型係依教育部體育署「運動現況調查」結案報告書分類。</t>
    <phoneticPr fontId="1" type="noConversion"/>
  </si>
  <si>
    <t>指標定義</t>
    <phoneticPr fontId="1" type="noConversion"/>
  </si>
  <si>
    <t xml:space="preserve">本市補助發展遲緩兒童早期療育費用人數。
</t>
    <phoneticPr fontId="1" type="noConversion"/>
  </si>
  <si>
    <t xml:space="preserve">依據老人福利法及老人福利機構設立標準等規定成立之老人長期照顧及安養機構年底實際照顧人數。
</t>
    <phoneticPr fontId="10" type="noConversion"/>
  </si>
  <si>
    <t xml:space="preserve">依據老人福利法及老人福利機構設立標準等規定成立之老人長期照顧及安養機構內提供照護服務年底總人數。
</t>
    <phoneticPr fontId="10" type="noConversion"/>
  </si>
  <si>
    <t xml:space="preserve">依據老人福利法及老人福利機構設立標準等規定成立之老人長期照顧及安養機構內提供照護服務年底照顧服務員人數。
</t>
    <phoneticPr fontId="10" type="noConversion"/>
  </si>
  <si>
    <t xml:space="preserve">依據老人福利法及老人福利機構設立標準等規定成立之老人長期照顧及安養機構內提供照護服務年底社工人員人數。
</t>
    <phoneticPr fontId="10" type="noConversion"/>
  </si>
  <si>
    <t xml:space="preserve">依據老人福利法及老人福利機構設立標準等規定成立之老人長期照顧及安養機構內提供照護服務年底護理人員人數。
</t>
    <phoneticPr fontId="10" type="noConversion"/>
  </si>
  <si>
    <r>
      <t>111</t>
    </r>
    <r>
      <rPr>
        <sz val="9"/>
        <rFont val="標楷體"/>
        <family val="4"/>
        <charset val="136"/>
      </rPr>
      <t>年</t>
    </r>
    <phoneticPr fontId="5" type="noConversion"/>
  </si>
  <si>
    <t>總計</t>
    <phoneticPr fontId="1" type="noConversion"/>
  </si>
  <si>
    <t>其他</t>
    <phoneticPr fontId="1" type="noConversion"/>
  </si>
  <si>
    <r>
      <rPr>
        <sz val="9"/>
        <rFont val="標楷體"/>
        <family val="4"/>
        <charset val="136"/>
      </rPr>
      <t>受理性侵害通報受害者人數</t>
    </r>
  </si>
  <si>
    <r>
      <rPr>
        <sz val="9"/>
        <rFont val="標楷體"/>
        <family val="4"/>
        <charset val="136"/>
      </rPr>
      <t>以強暴、脅迫、恐嚇、催眠術或其他違反其意願之方法而為性交之犯罪行為，地方政府主責機關接獲通報被害人數，在同一年度中，同一人不論通報多少次算</t>
    </r>
    <r>
      <rPr>
        <sz val="9"/>
        <rFont val="Times New Roman"/>
        <family val="1"/>
      </rPr>
      <t>1</t>
    </r>
    <r>
      <rPr>
        <sz val="9"/>
        <rFont val="標楷體"/>
        <family val="4"/>
        <charset val="136"/>
      </rPr>
      <t xml:space="preserve">次。
</t>
    </r>
  </si>
  <si>
    <r>
      <rPr>
        <sz val="9"/>
        <rFont val="標楷體"/>
        <family val="4"/>
        <charset val="136"/>
      </rPr>
      <t>以強暴、脅迫、恐嚇、催眠術或其他違反其意願之方法而為性交之犯罪行為，地方政府主責機關接獲通報之原住民被害人數，在同一年度中，同一人不論通報多少次算</t>
    </r>
    <r>
      <rPr>
        <sz val="9"/>
        <rFont val="Times New Roman"/>
        <family val="1"/>
      </rPr>
      <t>1</t>
    </r>
    <r>
      <rPr>
        <sz val="9"/>
        <rFont val="標楷體"/>
        <family val="4"/>
        <charset val="136"/>
      </rPr>
      <t xml:space="preserve">次。
</t>
    </r>
  </si>
  <si>
    <r>
      <rPr>
        <sz val="9"/>
        <rFont val="標楷體"/>
        <family val="4"/>
        <charset val="136"/>
      </rPr>
      <t>人</t>
    </r>
    <r>
      <rPr>
        <sz val="9"/>
        <rFont val="Times New Roman"/>
        <family val="1"/>
      </rPr>
      <t xml:space="preserve">  </t>
    </r>
    <phoneticPr fontId="5" type="noConversion"/>
  </si>
  <si>
    <r>
      <rPr>
        <sz val="9"/>
        <rFont val="標楷體"/>
        <family val="4"/>
        <charset val="136"/>
      </rPr>
      <t>社會局</t>
    </r>
    <phoneticPr fontId="5" type="noConversion"/>
  </si>
  <si>
    <r>
      <rPr>
        <sz val="9"/>
        <rFont val="標楷體"/>
        <family val="4"/>
        <charset val="136"/>
      </rPr>
      <t>原住民性侵害通報受害者人數</t>
    </r>
    <phoneticPr fontId="5" type="noConversion"/>
  </si>
  <si>
    <r>
      <rPr>
        <sz val="9"/>
        <rFont val="標楷體"/>
        <family val="4"/>
        <charset val="136"/>
      </rPr>
      <t>人</t>
    </r>
    <phoneticPr fontId="5" type="noConversion"/>
  </si>
  <si>
    <t>「高雄市按性別分類之主要統計指標」― 社區發展與人民團體</t>
    <phoneticPr fontId="5" type="noConversion"/>
  </si>
  <si>
    <t>「高雄市按性別分類之主要統計指標」― 社會救助</t>
    <phoneticPr fontId="5" type="noConversion"/>
  </si>
  <si>
    <r>
      <rPr>
        <sz val="18"/>
        <rFont val="標楷體"/>
        <family val="4"/>
        <charset val="136"/>
      </rPr>
      <t>「高雄市按性別分類之主要統計指標」</t>
    </r>
    <r>
      <rPr>
        <sz val="18"/>
        <rFont val="Times New Roman"/>
        <family val="1"/>
      </rPr>
      <t xml:space="preserve">― </t>
    </r>
    <r>
      <rPr>
        <sz val="18"/>
        <rFont val="標楷體"/>
        <family val="4"/>
        <charset val="136"/>
      </rPr>
      <t>老人福利</t>
    </r>
    <phoneticPr fontId="5" type="noConversion"/>
  </si>
  <si>
    <t>「高雄市按性別分類之主要統計指標」― 身心障礙福利</t>
    <phoneticPr fontId="5" type="noConversion"/>
  </si>
  <si>
    <t>「高雄市按性別分類之主要統計指標」― 婦女福利</t>
    <phoneticPr fontId="5" type="noConversion"/>
  </si>
  <si>
    <t>「高雄市按性別分類之主要統計指標」― 兒童及少年福利</t>
    <phoneticPr fontId="5" type="noConversion"/>
  </si>
  <si>
    <t>「高雄市按性別分類之主要統計指標」― 社會工作及志願服務</t>
    <phoneticPr fontId="5" type="noConversion"/>
  </si>
  <si>
    <r>
      <rPr>
        <sz val="18"/>
        <rFont val="標楷體"/>
        <family val="4"/>
        <charset val="136"/>
      </rPr>
      <t>「高雄市按性別分類之主要統計指標」</t>
    </r>
    <r>
      <rPr>
        <sz val="18"/>
        <rFont val="Times New Roman"/>
        <family val="1"/>
      </rPr>
      <t xml:space="preserve">― </t>
    </r>
    <r>
      <rPr>
        <sz val="18"/>
        <rFont val="標楷體"/>
        <family val="4"/>
        <charset val="136"/>
      </rPr>
      <t>家庭暴力及性侵害與性騷擾防治</t>
    </r>
    <phoneticPr fontId="5" type="noConversion"/>
  </si>
  <si>
    <r>
      <rPr>
        <sz val="9"/>
        <color theme="1"/>
        <rFont val="標楷體"/>
        <family val="4"/>
        <charset val="136"/>
      </rPr>
      <t>人</t>
    </r>
    <r>
      <rPr>
        <sz val="9"/>
        <color theme="1"/>
        <rFont val="Times New Roman"/>
        <family val="1"/>
      </rPr>
      <t xml:space="preserve"> </t>
    </r>
    <phoneticPr fontId="5" type="noConversion"/>
  </si>
  <si>
    <r>
      <rPr>
        <sz val="9"/>
        <color theme="1"/>
        <rFont val="標楷體"/>
        <family val="4"/>
        <charset val="136"/>
      </rPr>
      <t xml:space="preserve">設立於本市社區發展協會之理事長人數。
</t>
    </r>
  </si>
  <si>
    <r>
      <rPr>
        <sz val="9"/>
        <color theme="1"/>
        <rFont val="標楷體"/>
        <family val="4"/>
        <charset val="136"/>
      </rPr>
      <t xml:space="preserve">設立於本市民間團體之理事長人數。
</t>
    </r>
  </si>
  <si>
    <r>
      <rPr>
        <sz val="9"/>
        <color theme="1"/>
        <rFont val="標楷體"/>
        <family val="4"/>
        <charset val="136"/>
      </rPr>
      <t>社會局</t>
    </r>
    <phoneticPr fontId="5" type="noConversion"/>
  </si>
  <si>
    <r>
      <rPr>
        <sz val="9"/>
        <color theme="1"/>
        <rFont val="標楷體"/>
        <family val="4"/>
        <charset val="136"/>
      </rPr>
      <t>民間團體理事長人數</t>
    </r>
    <r>
      <rPr>
        <sz val="8.5"/>
        <rFont val="Times New Roman"/>
        <family val="1"/>
      </rPr>
      <t/>
    </r>
    <phoneticPr fontId="5" type="noConversion"/>
  </si>
  <si>
    <t>社區發展協會理事長人數</t>
    <phoneticPr fontId="5" type="noConversion"/>
  </si>
  <si>
    <t>家庭暴力被害人補助人次</t>
    <phoneticPr fontId="1" type="noConversion"/>
  </si>
  <si>
    <t>社會局</t>
    <phoneticPr fontId="5" type="noConversion"/>
  </si>
  <si>
    <r>
      <rPr>
        <sz val="9"/>
        <color theme="1"/>
        <rFont val="標楷體"/>
        <family val="4"/>
        <charset val="136"/>
      </rPr>
      <t>家庭暴力及性侵害防治中心社工人員人數</t>
    </r>
    <phoneticPr fontId="5" type="noConversion"/>
  </si>
  <si>
    <r>
      <rPr>
        <sz val="9"/>
        <color theme="1"/>
        <rFont val="標楷體"/>
        <family val="4"/>
        <charset val="136"/>
      </rPr>
      <t>人</t>
    </r>
  </si>
  <si>
    <r>
      <rPr>
        <sz val="9"/>
        <color theme="1"/>
        <rFont val="標楷體"/>
        <family val="4"/>
        <charset val="136"/>
      </rPr>
      <t>◎</t>
    </r>
    <phoneticPr fontId="5" type="noConversion"/>
  </si>
  <si>
    <r>
      <rPr>
        <sz val="9"/>
        <color theme="1"/>
        <rFont val="標楷體"/>
        <family val="4"/>
        <charset val="136"/>
      </rPr>
      <t xml:space="preserve">本市家庭暴力及性侵害防治中心之社工人員人數。
</t>
    </r>
  </si>
  <si>
    <r>
      <rPr>
        <sz val="9"/>
        <color theme="1"/>
        <rFont val="標楷體"/>
        <family val="4"/>
        <charset val="136"/>
      </rPr>
      <t>性侵害被害人補助人數</t>
    </r>
    <phoneticPr fontId="1" type="noConversion"/>
  </si>
  <si>
    <r>
      <rPr>
        <sz val="9"/>
        <color theme="1"/>
        <rFont val="標楷體"/>
        <family val="4"/>
        <charset val="136"/>
      </rPr>
      <t xml:space="preserve">依性侵害被害人補助辦法補助之性侵害被害人人數。
</t>
    </r>
  </si>
  <si>
    <r>
      <rPr>
        <sz val="9"/>
        <color theme="1"/>
        <rFont val="標楷體"/>
        <family val="4"/>
        <charset val="136"/>
      </rPr>
      <t>人次</t>
    </r>
    <phoneticPr fontId="5" type="noConversion"/>
  </si>
  <si>
    <r>
      <rPr>
        <sz val="9"/>
        <color theme="1"/>
        <rFont val="標楷體"/>
        <family val="4"/>
        <charset val="136"/>
      </rPr>
      <t xml:space="preserve">依家庭暴力被害人補助辦法補助之家庭暴力被害人人次。
</t>
    </r>
  </si>
  <si>
    <t>仁愛之家安養照顧人數</t>
    <phoneticPr fontId="5" type="noConversion"/>
  </si>
  <si>
    <r>
      <rPr>
        <sz val="9"/>
        <color theme="1"/>
        <rFont val="標楷體"/>
        <family val="4"/>
        <charset val="136"/>
      </rPr>
      <t>長期照護機構收容人數</t>
    </r>
    <r>
      <rPr>
        <sz val="8.5"/>
        <rFont val="Times New Roman"/>
        <family val="1"/>
      </rPr>
      <t/>
    </r>
    <phoneticPr fontId="5" type="noConversion"/>
  </si>
  <si>
    <r>
      <rPr>
        <sz val="9"/>
        <color theme="1"/>
        <rFont val="標楷體"/>
        <family val="4"/>
        <charset val="136"/>
      </rPr>
      <t xml:space="preserve">當年底依據老人福利法及老人福利機構設立標準等規定成立之老人長期照護機構收容人數。
</t>
    </r>
    <phoneticPr fontId="1" type="noConversion"/>
  </si>
  <si>
    <r>
      <rPr>
        <sz val="9"/>
        <color theme="1"/>
        <rFont val="標楷體"/>
        <family val="4"/>
        <charset val="136"/>
      </rPr>
      <t>養護機構收容人數</t>
    </r>
    <r>
      <rPr>
        <sz val="8.5"/>
        <rFont val="Times New Roman"/>
        <family val="1"/>
      </rPr>
      <t/>
    </r>
    <phoneticPr fontId="5" type="noConversion"/>
  </si>
  <si>
    <r>
      <rPr>
        <sz val="9"/>
        <color theme="1"/>
        <rFont val="標楷體"/>
        <family val="4"/>
        <charset val="136"/>
      </rPr>
      <t xml:space="preserve">當年底依據老人福利法及老人福利機構設立標準等規定成立之老人養護收容人數。
</t>
    </r>
    <phoneticPr fontId="1" type="noConversion"/>
  </si>
  <si>
    <r>
      <rPr>
        <sz val="9"/>
        <color theme="1"/>
        <rFont val="標楷體"/>
        <family val="4"/>
        <charset val="136"/>
      </rPr>
      <t>安養機構收容人數</t>
    </r>
    <r>
      <rPr>
        <sz val="8.5"/>
        <rFont val="Times New Roman"/>
        <family val="1"/>
      </rPr>
      <t/>
    </r>
    <phoneticPr fontId="5" type="noConversion"/>
  </si>
  <si>
    <r>
      <rPr>
        <sz val="9"/>
        <color theme="1"/>
        <rFont val="標楷體"/>
        <family val="4"/>
        <charset val="136"/>
      </rPr>
      <t xml:space="preserve">當年底依據老人福利法及老人福利機構設立標準等規定成立之老人安養機構收容人數。
</t>
    </r>
    <phoneticPr fontId="1" type="noConversion"/>
  </si>
  <si>
    <r>
      <rPr>
        <sz val="9"/>
        <color theme="1"/>
        <rFont val="標楷體"/>
        <family val="4"/>
        <charset val="136"/>
      </rPr>
      <t>獨居老人</t>
    </r>
    <r>
      <rPr>
        <sz val="9"/>
        <color theme="1"/>
        <rFont val="Times New Roman"/>
        <family val="1"/>
      </rPr>
      <t>(</t>
    </r>
    <r>
      <rPr>
        <sz val="9"/>
        <color theme="1"/>
        <rFont val="標楷體"/>
        <family val="4"/>
        <charset val="136"/>
      </rPr>
      <t>列冊需關懷</t>
    </r>
    <r>
      <rPr>
        <sz val="9"/>
        <color theme="1"/>
        <rFont val="Times New Roman"/>
        <family val="1"/>
      </rPr>
      <t>)</t>
    </r>
    <r>
      <rPr>
        <sz val="9"/>
        <color theme="1"/>
        <rFont val="標楷體"/>
        <family val="4"/>
        <charset val="136"/>
      </rPr>
      <t>人數</t>
    </r>
    <r>
      <rPr>
        <sz val="8.5"/>
        <rFont val="Times New Roman"/>
        <family val="1"/>
      </rPr>
      <t/>
    </r>
    <phoneticPr fontId="5" type="noConversion"/>
  </si>
  <si>
    <r>
      <rPr>
        <sz val="9"/>
        <color theme="1"/>
        <rFont val="標楷體"/>
        <family val="4"/>
        <charset val="136"/>
      </rPr>
      <t>當年底年滿</t>
    </r>
    <r>
      <rPr>
        <sz val="9"/>
        <color theme="1"/>
        <rFont val="Times New Roman"/>
        <family val="1"/>
      </rPr>
      <t>65</t>
    </r>
    <r>
      <rPr>
        <sz val="9"/>
        <color theme="1"/>
        <rFont val="標楷體"/>
        <family val="4"/>
        <charset val="136"/>
      </rPr>
      <t xml:space="preserve">歲以上獨自居住、或同住者無照顧能力、或經列冊需關懷之老人。
</t>
    </r>
    <phoneticPr fontId="1" type="noConversion"/>
  </si>
  <si>
    <r>
      <rPr>
        <sz val="9"/>
        <color theme="1"/>
        <rFont val="標楷體"/>
        <family val="4"/>
        <charset val="136"/>
      </rPr>
      <t>中低收入老人特別照顧津貼領取人數</t>
    </r>
    <phoneticPr fontId="5" type="noConversion"/>
  </si>
  <si>
    <r>
      <rPr>
        <sz val="9"/>
        <color theme="1"/>
        <rFont val="標楷體"/>
        <family val="4"/>
        <charset val="136"/>
      </rPr>
      <t xml:space="preserve">請領中低收入老人特別照顧津貼人數。
</t>
    </r>
  </si>
  <si>
    <t xml:space="preserve">年底仁愛之家公、自費安養照顧人數。
</t>
    <phoneticPr fontId="1" type="noConversion"/>
  </si>
  <si>
    <r>
      <rPr>
        <sz val="9"/>
        <color theme="1"/>
        <rFont val="標楷體"/>
        <family val="4"/>
        <charset val="136"/>
      </rPr>
      <t>敬老卡辦卡人數</t>
    </r>
  </si>
  <si>
    <r>
      <rPr>
        <sz val="9"/>
        <color theme="1"/>
        <rFont val="標楷體"/>
        <family val="4"/>
        <charset val="136"/>
      </rPr>
      <t>本市敬老卡辦卡人數。凡設籍本市年滿</t>
    </r>
    <r>
      <rPr>
        <sz val="9"/>
        <color theme="1"/>
        <rFont val="Times New Roman"/>
        <family val="1"/>
      </rPr>
      <t>65</t>
    </r>
    <r>
      <rPr>
        <sz val="9"/>
        <color theme="1"/>
        <rFont val="標楷體"/>
        <family val="4"/>
        <charset val="136"/>
      </rPr>
      <t xml:space="preserve">歲以上市民，可申辦敬老卡，享有免費搭乘民營公共車船與捷運半價優惠。
</t>
    </r>
  </si>
  <si>
    <r>
      <rPr>
        <sz val="9"/>
        <color theme="1"/>
        <rFont val="標楷體"/>
        <family val="4"/>
        <charset val="136"/>
      </rPr>
      <t>老人修繕住屋補助申請人數</t>
    </r>
    <phoneticPr fontId="1" type="noConversion"/>
  </si>
  <si>
    <r>
      <rPr>
        <sz val="9"/>
        <color theme="1"/>
        <rFont val="標楷體"/>
        <family val="4"/>
        <charset val="136"/>
      </rPr>
      <t xml:space="preserve">依老人修繕住屋補助辦法申請補助人數。
</t>
    </r>
  </si>
  <si>
    <r>
      <rPr>
        <sz val="9"/>
        <color theme="1"/>
        <rFont val="標楷體"/>
        <family val="4"/>
        <charset val="136"/>
      </rPr>
      <t>各區老人活動中心月平均服務人數</t>
    </r>
    <phoneticPr fontId="1" type="noConversion"/>
  </si>
  <si>
    <r>
      <rPr>
        <sz val="9"/>
        <color theme="1"/>
        <rFont val="標楷體"/>
        <family val="4"/>
        <charset val="136"/>
      </rPr>
      <t xml:space="preserve">本市各區老人活動中心當年月平均服務之人數。
</t>
    </r>
  </si>
  <si>
    <r>
      <rPr>
        <sz val="9"/>
        <color theme="1"/>
        <rFont val="標楷體"/>
        <family val="4"/>
        <charset val="136"/>
      </rPr>
      <t>仁愛之家養護照顧人數</t>
    </r>
    <phoneticPr fontId="5" type="noConversion"/>
  </si>
  <si>
    <r>
      <rPr>
        <sz val="9"/>
        <color theme="1"/>
        <rFont val="標楷體"/>
        <family val="4"/>
        <charset val="136"/>
      </rPr>
      <t xml:space="preserve">當年底仁愛之家公、自費養護照顧人數。
</t>
    </r>
    <phoneticPr fontId="1" type="noConversion"/>
  </si>
  <si>
    <r>
      <rPr>
        <sz val="9"/>
        <color theme="1"/>
        <rFont val="標楷體"/>
        <family val="4"/>
        <charset val="136"/>
      </rPr>
      <t>重陽節敬老禮金發放人數</t>
    </r>
    <phoneticPr fontId="5" type="noConversion"/>
  </si>
  <si>
    <r>
      <rPr>
        <sz val="9"/>
        <color theme="1"/>
        <rFont val="標楷體"/>
        <family val="4"/>
        <charset val="136"/>
      </rPr>
      <t>本市重陽節敬老禮金發放人數，含</t>
    </r>
    <r>
      <rPr>
        <sz val="9"/>
        <color theme="1"/>
        <rFont val="Times New Roman"/>
        <family val="1"/>
      </rPr>
      <t>60</t>
    </r>
    <r>
      <rPr>
        <sz val="9"/>
        <color theme="1"/>
        <rFont val="標楷體"/>
        <family val="4"/>
        <charset val="136"/>
      </rPr>
      <t>至</t>
    </r>
    <r>
      <rPr>
        <sz val="9"/>
        <color theme="1"/>
        <rFont val="Times New Roman"/>
        <family val="1"/>
      </rPr>
      <t>64</t>
    </r>
    <r>
      <rPr>
        <sz val="9"/>
        <color theme="1"/>
        <rFont val="標楷體"/>
        <family val="4"/>
        <charset val="136"/>
      </rPr>
      <t>歲原住民長輩及全市</t>
    </r>
    <r>
      <rPr>
        <sz val="9"/>
        <color theme="1"/>
        <rFont val="Times New Roman"/>
        <family val="1"/>
      </rPr>
      <t>65</t>
    </r>
    <r>
      <rPr>
        <sz val="9"/>
        <color theme="1"/>
        <rFont val="標楷體"/>
        <family val="4"/>
        <charset val="136"/>
      </rPr>
      <t xml:space="preserve">歲以上長輩。
</t>
    </r>
  </si>
  <si>
    <r>
      <rPr>
        <sz val="9"/>
        <color theme="1"/>
        <rFont val="標楷體"/>
        <family val="4"/>
        <charset val="136"/>
      </rPr>
      <t>老人福利促進小組委員人數</t>
    </r>
    <phoneticPr fontId="5" type="noConversion"/>
  </si>
  <si>
    <r>
      <rPr>
        <sz val="9"/>
        <color theme="1"/>
        <rFont val="標楷體"/>
        <family val="4"/>
        <charset val="136"/>
      </rPr>
      <t xml:space="preserve">本市老人福利促進小組委員人數。
</t>
    </r>
  </si>
  <si>
    <r>
      <rPr>
        <sz val="9"/>
        <color theme="1"/>
        <rFont val="標楷體"/>
        <family val="4"/>
        <charset val="136"/>
      </rPr>
      <t>補助老人及身心障礙者全民健康保險保費自付額補助人數</t>
    </r>
    <phoneticPr fontId="5" type="noConversion"/>
  </si>
  <si>
    <r>
      <rPr>
        <sz val="9"/>
        <color theme="1"/>
        <rFont val="標楷體"/>
        <family val="4"/>
        <charset val="136"/>
      </rPr>
      <t xml:space="preserve">接受本市老人及身心障礙者全民健康保險保費自付額補助之人數。
</t>
    </r>
  </si>
  <si>
    <r>
      <rPr>
        <sz val="9"/>
        <color theme="1"/>
        <rFont val="標楷體"/>
        <family val="4"/>
        <charset val="136"/>
      </rPr>
      <t>申請辦理全民健康保險保費自付額核退者人數</t>
    </r>
    <phoneticPr fontId="1" type="noConversion"/>
  </si>
  <si>
    <r>
      <rPr>
        <sz val="9"/>
        <color theme="1"/>
        <rFont val="標楷體"/>
        <family val="4"/>
        <charset val="136"/>
      </rPr>
      <t xml:space="preserve">辦理全民健康保險保費自付額核退之申請人數。
</t>
    </r>
  </si>
  <si>
    <r>
      <rPr>
        <sz val="9"/>
        <color theme="1"/>
        <rFont val="標楷體"/>
        <family val="4"/>
        <charset val="136"/>
      </rPr>
      <t>推展老人福利服務補助要點補助人數</t>
    </r>
    <phoneticPr fontId="1" type="noConversion"/>
  </si>
  <si>
    <r>
      <rPr>
        <sz val="9"/>
        <color theme="1"/>
        <rFont val="標楷體"/>
        <family val="4"/>
        <charset val="136"/>
      </rPr>
      <t xml:space="preserve">依推展老人福利服務補助要點補助人數。
</t>
    </r>
  </si>
  <si>
    <r>
      <rPr>
        <sz val="9"/>
        <color theme="1"/>
        <rFont val="標楷體"/>
        <family val="4"/>
        <charset val="136"/>
      </rPr>
      <t>仁愛之家家民人數</t>
    </r>
    <phoneticPr fontId="5" type="noConversion"/>
  </si>
  <si>
    <r>
      <rPr>
        <sz val="9"/>
        <color theme="1"/>
        <rFont val="標楷體"/>
        <family val="4"/>
        <charset val="136"/>
      </rPr>
      <t xml:space="preserve">當年底入住仁愛之家家民總人數。
</t>
    </r>
    <phoneticPr fontId="1" type="noConversion"/>
  </si>
  <si>
    <r>
      <t>福利促進</t>
    </r>
    <r>
      <rPr>
        <b/>
        <sz val="12"/>
        <rFont val="標楷體"/>
        <family val="4"/>
        <charset val="136"/>
      </rPr>
      <t xml:space="preserve">         </t>
    </r>
    <phoneticPr fontId="5" type="noConversion"/>
  </si>
  <si>
    <r>
      <t>健康維護</t>
    </r>
    <r>
      <rPr>
        <b/>
        <sz val="12"/>
        <rFont val="標楷體"/>
        <family val="4"/>
        <charset val="136"/>
      </rPr>
      <t xml:space="preserve">            </t>
    </r>
    <phoneticPr fontId="5" type="noConversion"/>
  </si>
  <si>
    <r>
      <t>福利促進</t>
    </r>
    <r>
      <rPr>
        <b/>
        <sz val="12"/>
        <rFont val="標楷體"/>
        <family val="4"/>
        <charset val="136"/>
      </rPr>
      <t xml:space="preserve">         </t>
    </r>
    <phoneticPr fontId="5" type="noConversion"/>
  </si>
  <si>
    <t>社會參與</t>
    <phoneticPr fontId="5" type="noConversion"/>
  </si>
  <si>
    <r>
      <t>人身安全</t>
    </r>
    <r>
      <rPr>
        <b/>
        <sz val="12"/>
        <rFont val="標楷體"/>
        <family val="4"/>
        <charset val="136"/>
      </rPr>
      <t xml:space="preserve">          </t>
    </r>
    <phoneticPr fontId="5" type="noConversion"/>
  </si>
  <si>
    <t xml:space="preserve">福利促進         </t>
    <phoneticPr fontId="5" type="noConversion"/>
  </si>
  <si>
    <t>110年因疫情調整社福中心場地使用規則，致使用人數降低。</t>
    <phoneticPr fontId="1" type="noConversion"/>
  </si>
  <si>
    <t>依實際請領人員性別填列。</t>
    <phoneticPr fontId="1" type="noConversion"/>
  </si>
  <si>
    <t>110年度因疫情影響，老人活動中心場館自5/15起停止對外服務。111年因疫情趨緩，場館開放故民眾使用情形較110年增加。</t>
    <phoneticPr fontId="1" type="noConversion"/>
  </si>
  <si>
    <t>110年因補助名冊有誤，為保障長輩權益主動通知長輩辦理核退，致人數增加。111年依民眾實際申請情形填列。</t>
    <phoneticPr fontId="1" type="noConversion"/>
  </si>
  <si>
    <t>110年因疫情民間團體申請案件數較往年減少，另部分活動配合防疫措施取消辦理，致辦理場次及參與人數減少。111年因疫情趨緩，民間團體申請及辦理場次較110年增加。</t>
    <phoneticPr fontId="1" type="noConversion"/>
  </si>
  <si>
    <t>依衛福部修正數字來源，致數字變動</t>
    <phoneticPr fontId="1" type="noConversion"/>
  </si>
  <si>
    <t>依實際申請人數之性別查填。</t>
    <phoneticPr fontId="1" type="noConversion"/>
  </si>
  <si>
    <t>依警方查獲兒少性剝削案件數，本局指派社工陪同個案偵訊。</t>
    <phoneticPr fontId="1" type="noConversion"/>
  </si>
  <si>
    <t>依實際核發災害救助金救助人數之性別查填。</t>
    <phoneticPr fontId="1" type="noConversion"/>
  </si>
  <si>
    <t>依實際申請人員之性別填列。</t>
    <phoneticPr fontId="1" type="noConversion"/>
  </si>
  <si>
    <t>依實際當年底原住民低收入戶家庭列冊人員之性別查填。</t>
    <phoneticPr fontId="1" type="noConversion"/>
  </si>
  <si>
    <t>依實際仁愛之家家民人員之性別填列。</t>
    <phoneticPr fontId="1" type="noConversion"/>
  </si>
</sst>
</file>

<file path=xl/styles.xml><?xml version="1.0" encoding="utf-8"?>
<styleSheet xmlns="http://schemas.openxmlformats.org/spreadsheetml/2006/main">
  <numFmts count="8">
    <numFmt numFmtId="41" formatCode="_-* #,##0_-;\-* #,##0_-;_-* &quot;-&quot;_-;_-@_-"/>
    <numFmt numFmtId="43" formatCode="_-* #,##0.00_-;\-* #,##0.00_-;_-* &quot;-&quot;??_-;_-@_-"/>
    <numFmt numFmtId="176" formatCode="_-* ###\ ##0.0;_-* \-###\ ##0.0;_-* &quot;－&quot;"/>
    <numFmt numFmtId="177" formatCode="_-* #,##0.00_-;\-* #,##0.00_-;_-* &quot;-&quot;_-;_-@_-"/>
    <numFmt numFmtId="178" formatCode="_-* #,##0.0_-;\-* #,##0.0_-;_-* &quot;-&quot;?_-;_-@_-"/>
    <numFmt numFmtId="179" formatCode="_-* ###\ ##0.0_-;_-* \-###\ ##0.0_-;_-* &quot;－&quot;_-;_-@_-"/>
    <numFmt numFmtId="180" formatCode="_-* #,##0_-;\-* #,##0_-;_-* &quot;－&quot;_-;_-@_-"/>
    <numFmt numFmtId="181" formatCode="_-* #,##0_-;\-* #,##0_-;_-* &quot;-&quot;?_-;_-@_-"/>
  </numFmts>
  <fonts count="33">
    <font>
      <sz val="12"/>
      <color theme="1"/>
      <name val="新細明體"/>
      <family val="2"/>
      <charset val="136"/>
      <scheme val="minor"/>
    </font>
    <font>
      <sz val="9"/>
      <name val="新細明體"/>
      <family val="2"/>
      <charset val="136"/>
      <scheme val="minor"/>
    </font>
    <font>
      <sz val="12"/>
      <color indexed="8"/>
      <name val="新細明體"/>
      <family val="1"/>
      <charset val="136"/>
    </font>
    <font>
      <sz val="9"/>
      <name val="Times New Roman"/>
      <family val="1"/>
    </font>
    <font>
      <sz val="18"/>
      <name val="標楷體"/>
      <family val="4"/>
      <charset val="136"/>
    </font>
    <font>
      <sz val="9"/>
      <name val="細明體"/>
      <family val="3"/>
      <charset val="136"/>
    </font>
    <font>
      <sz val="8.5"/>
      <color indexed="8"/>
      <name val="Times New Roman"/>
      <family val="1"/>
    </font>
    <font>
      <sz val="9"/>
      <color indexed="8"/>
      <name val="Times New Roman"/>
      <family val="1"/>
    </font>
    <font>
      <sz val="9"/>
      <color indexed="8"/>
      <name val="標楷體"/>
      <family val="4"/>
      <charset val="136"/>
    </font>
    <font>
      <sz val="9"/>
      <name val="標楷體"/>
      <family val="4"/>
      <charset val="136"/>
    </font>
    <font>
      <sz val="9"/>
      <name val="新細明體"/>
      <family val="1"/>
      <charset val="136"/>
    </font>
    <font>
      <sz val="8.5"/>
      <name val="Times New Roman"/>
      <family val="1"/>
    </font>
    <font>
      <sz val="9"/>
      <color theme="1"/>
      <name val="Times New Roman"/>
      <family val="1"/>
    </font>
    <font>
      <sz val="9"/>
      <name val="華康細明體"/>
      <family val="3"/>
      <charset val="136"/>
    </font>
    <font>
      <b/>
      <sz val="9"/>
      <color indexed="81"/>
      <name val="細明體"/>
      <family val="3"/>
      <charset val="136"/>
    </font>
    <font>
      <sz val="9"/>
      <name val="新細明體"/>
      <family val="1"/>
      <charset val="136"/>
      <scheme val="minor"/>
    </font>
    <font>
      <sz val="12"/>
      <color theme="1"/>
      <name val="新細明體"/>
      <family val="1"/>
      <charset val="136"/>
      <scheme val="minor"/>
    </font>
    <font>
      <sz val="8.5"/>
      <color theme="1"/>
      <name val="Times New Roman"/>
      <family val="1"/>
    </font>
    <font>
      <sz val="9"/>
      <color theme="1"/>
      <name val="標楷體"/>
      <family val="4"/>
      <charset val="136"/>
    </font>
    <font>
      <b/>
      <sz val="9"/>
      <color indexed="81"/>
      <name val="Tahoma"/>
      <family val="2"/>
    </font>
    <font>
      <sz val="12"/>
      <color theme="1"/>
      <name val="標楷體"/>
      <family val="4"/>
      <charset val="136"/>
    </font>
    <font>
      <sz val="12"/>
      <color theme="1"/>
      <name val="Times New Roman"/>
      <family val="1"/>
    </font>
    <font>
      <sz val="18"/>
      <name val="Times New Roman"/>
      <family val="1"/>
    </font>
    <font>
      <sz val="12"/>
      <name val="Times New Roman"/>
      <family val="1"/>
    </font>
    <font>
      <sz val="12"/>
      <name val="新細明體"/>
      <family val="2"/>
      <charset val="136"/>
      <scheme val="minor"/>
    </font>
    <font>
      <sz val="12"/>
      <name val="標楷體"/>
      <family val="4"/>
      <charset val="136"/>
    </font>
    <font>
      <sz val="12"/>
      <color rgb="FF000000"/>
      <name val="新細明體"/>
      <family val="1"/>
      <charset val="136"/>
    </font>
    <font>
      <b/>
      <sz val="12"/>
      <name val="標楷體"/>
      <family val="4"/>
      <charset val="136"/>
    </font>
    <font>
      <sz val="9"/>
      <color rgb="FFFF0000"/>
      <name val="標楷體"/>
      <family val="4"/>
      <charset val="136"/>
    </font>
    <font>
      <b/>
      <sz val="12"/>
      <color indexed="12"/>
      <name val="標楷體"/>
      <family val="4"/>
      <charset val="136"/>
    </font>
    <font>
      <sz val="12"/>
      <color rgb="FFFF0000"/>
      <name val="新細明體"/>
      <family val="2"/>
      <charset val="136"/>
      <scheme val="minor"/>
    </font>
    <font>
      <b/>
      <sz val="12"/>
      <color rgb="FF0000FF"/>
      <name val="標楷體"/>
      <family val="4"/>
      <charset val="136"/>
    </font>
    <font>
      <sz val="9"/>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65"/>
        <bgColor theme="0"/>
      </patternFill>
    </fill>
    <fill>
      <patternFill patternType="solid">
        <fgColor rgb="FFFFFF00"/>
        <bgColor theme="0"/>
      </patternFill>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8">
    <xf numFmtId="0" fontId="0" fillId="0" borderId="0">
      <alignment vertical="center"/>
    </xf>
    <xf numFmtId="0" fontId="2" fillId="0" borderId="0">
      <alignment vertical="top"/>
    </xf>
    <xf numFmtId="176" fontId="13" fillId="0" borderId="8" applyBorder="0" applyAlignment="0"/>
    <xf numFmtId="179" fontId="13" fillId="0" borderId="0"/>
    <xf numFmtId="43" fontId="2" fillId="0" borderId="0" applyFont="0" applyFill="0" applyBorder="0" applyAlignment="0" applyProtection="0">
      <alignment vertical="center"/>
    </xf>
    <xf numFmtId="0" fontId="16" fillId="0" borderId="0">
      <alignment vertical="top"/>
    </xf>
    <xf numFmtId="0" fontId="2" fillId="0" borderId="0">
      <alignment vertical="top"/>
    </xf>
    <xf numFmtId="0" fontId="26" fillId="0" borderId="0">
      <alignment vertical="center"/>
    </xf>
  </cellStyleXfs>
  <cellXfs count="275">
    <xf numFmtId="0" fontId="0" fillId="0" borderId="0" xfId="0">
      <alignment vertical="center"/>
    </xf>
    <xf numFmtId="0" fontId="3" fillId="0" borderId="0" xfId="1" applyFont="1" applyFill="1" applyBorder="1" applyAlignment="1">
      <alignment vertical="center"/>
    </xf>
    <xf numFmtId="0" fontId="7" fillId="0" borderId="0" xfId="1" applyFont="1" applyFill="1" applyBorder="1" applyAlignment="1">
      <alignment vertical="top"/>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3" fillId="0" borderId="5" xfId="1" applyFont="1" applyFill="1" applyBorder="1" applyAlignment="1">
      <alignment vertical="center"/>
    </xf>
    <xf numFmtId="0" fontId="3" fillId="0" borderId="7" xfId="1" applyFont="1" applyFill="1" applyBorder="1" applyAlignment="1">
      <alignment horizontal="center" vertical="center"/>
    </xf>
    <xf numFmtId="41" fontId="3" fillId="0" borderId="0" xfId="1" applyNumberFormat="1" applyFont="1" applyFill="1" applyBorder="1" applyAlignment="1">
      <alignment horizontal="right" vertical="center"/>
    </xf>
    <xf numFmtId="0" fontId="3" fillId="0" borderId="7" xfId="0" applyFont="1" applyFill="1" applyBorder="1" applyAlignment="1">
      <alignment horizontal="center" vertical="center"/>
    </xf>
    <xf numFmtId="177" fontId="3" fillId="0" borderId="0" xfId="1" applyNumberFormat="1" applyFont="1" applyFill="1" applyBorder="1" applyAlignment="1">
      <alignment horizontal="right" vertical="center"/>
    </xf>
    <xf numFmtId="0" fontId="3" fillId="0" borderId="9" xfId="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5" xfId="1" applyFont="1" applyFill="1" applyBorder="1" applyAlignment="1"/>
    <xf numFmtId="0" fontId="3" fillId="0" borderId="7" xfId="2" applyNumberFormat="1" applyFont="1" applyFill="1" applyBorder="1" applyAlignment="1">
      <alignment horizontal="center" vertical="center"/>
    </xf>
    <xf numFmtId="0" fontId="9" fillId="0" borderId="6" xfId="0" applyFont="1" applyFill="1" applyBorder="1" applyAlignment="1">
      <alignment horizontal="center" vertical="center"/>
    </xf>
    <xf numFmtId="0" fontId="6" fillId="0" borderId="12" xfId="1" applyFont="1" applyFill="1" applyBorder="1" applyAlignment="1">
      <alignment vertical="top"/>
    </xf>
    <xf numFmtId="0" fontId="7" fillId="0" borderId="12" xfId="1" applyFont="1" applyFill="1" applyBorder="1" applyAlignment="1">
      <alignment vertical="top"/>
    </xf>
    <xf numFmtId="0" fontId="7" fillId="0" borderId="12" xfId="0" applyFont="1" applyFill="1" applyBorder="1" applyAlignment="1">
      <alignment horizontal="center" vertical="center"/>
    </xf>
    <xf numFmtId="0" fontId="8" fillId="0" borderId="12"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7" xfId="0" applyFont="1" applyFill="1" applyBorder="1" applyAlignment="1">
      <alignment horizontal="center" vertical="center"/>
    </xf>
    <xf numFmtId="0" fontId="3" fillId="0" borderId="7" xfId="5" applyFont="1" applyFill="1" applyBorder="1" applyAlignment="1">
      <alignment horizontal="center" vertical="center"/>
    </xf>
    <xf numFmtId="41" fontId="3" fillId="0" borderId="0" xfId="0" applyNumberFormat="1" applyFont="1" applyFill="1" applyBorder="1" applyAlignment="1">
      <alignment horizontal="right" vertical="center"/>
    </xf>
    <xf numFmtId="0" fontId="3" fillId="0" borderId="9" xfId="1" applyFont="1" applyFill="1" applyBorder="1" applyAlignment="1"/>
    <xf numFmtId="180" fontId="3" fillId="0" borderId="0" xfId="3" applyNumberFormat="1" applyFont="1" applyFill="1" applyBorder="1" applyAlignment="1">
      <alignment horizontal="right" vertical="center"/>
    </xf>
    <xf numFmtId="0" fontId="3" fillId="0" borderId="0" xfId="1" applyFont="1" applyFill="1" applyBorder="1" applyAlignment="1">
      <alignment horizontal="left" vertical="center" indent="2"/>
    </xf>
    <xf numFmtId="180" fontId="3" fillId="0" borderId="0" xfId="0" applyNumberFormat="1" applyFont="1" applyFill="1" applyBorder="1" applyAlignment="1">
      <alignment vertical="center"/>
    </xf>
    <xf numFmtId="0" fontId="3" fillId="0" borderId="5" xfId="1" applyFont="1" applyFill="1" applyBorder="1" applyAlignment="1">
      <alignment horizontal="left"/>
    </xf>
    <xf numFmtId="41" fontId="3" fillId="0" borderId="0" xfId="2" applyNumberFormat="1" applyFont="1" applyFill="1" applyBorder="1" applyAlignment="1">
      <alignment horizontal="right" vertical="center"/>
    </xf>
    <xf numFmtId="41" fontId="3" fillId="0" borderId="0" xfId="6" applyNumberFormat="1" applyFont="1" applyFill="1" applyBorder="1" applyAlignment="1">
      <alignment horizontal="right" vertical="center"/>
    </xf>
    <xf numFmtId="41" fontId="3" fillId="0" borderId="0" xfId="6" applyNumberFormat="1" applyFont="1" applyFill="1" applyBorder="1" applyAlignment="1">
      <alignment vertical="center"/>
    </xf>
    <xf numFmtId="0" fontId="3" fillId="0" borderId="0" xfId="1" applyFont="1" applyFill="1" applyBorder="1" applyAlignment="1">
      <alignment horizontal="left"/>
    </xf>
    <xf numFmtId="0" fontId="3" fillId="0" borderId="0" xfId="1" applyFont="1" applyFill="1" applyBorder="1" applyAlignment="1">
      <alignment horizontal="center" vertical="center"/>
    </xf>
    <xf numFmtId="0" fontId="20" fillId="0" borderId="0" xfId="0" applyFont="1">
      <alignment vertical="center"/>
    </xf>
    <xf numFmtId="0" fontId="9" fillId="0" borderId="7" xfId="0" applyFont="1" applyFill="1" applyBorder="1" applyAlignment="1">
      <alignment horizontal="left" vertical="center" wrapText="1"/>
    </xf>
    <xf numFmtId="0" fontId="11" fillId="0" borderId="0" xfId="1" applyFont="1" applyFill="1" applyBorder="1" applyAlignment="1">
      <alignment vertical="top"/>
    </xf>
    <xf numFmtId="0" fontId="3" fillId="0" borderId="11" xfId="5" applyFont="1" applyFill="1" applyBorder="1" applyAlignment="1">
      <alignment horizontal="center" vertical="center"/>
    </xf>
    <xf numFmtId="41" fontId="3" fillId="0" borderId="12" xfId="1" applyNumberFormat="1" applyFont="1" applyFill="1" applyBorder="1" applyAlignment="1">
      <alignment horizontal="right" vertical="center"/>
    </xf>
    <xf numFmtId="0" fontId="3" fillId="0" borderId="11" xfId="1" applyFont="1" applyFill="1" applyBorder="1" applyAlignment="1">
      <alignment horizontal="center" vertical="center"/>
    </xf>
    <xf numFmtId="41" fontId="3" fillId="0" borderId="0" xfId="0" quotePrefix="1" applyNumberFormat="1" applyFont="1" applyFill="1" applyBorder="1" applyAlignment="1">
      <alignment horizontal="right" vertical="center"/>
    </xf>
    <xf numFmtId="41" fontId="3" fillId="0" borderId="0" xfId="6" quotePrefix="1" applyNumberFormat="1" applyFont="1" applyFill="1" applyBorder="1" applyAlignment="1">
      <alignment horizontal="right" vertical="center"/>
    </xf>
    <xf numFmtId="0" fontId="21" fillId="0" borderId="0" xfId="0" applyFont="1">
      <alignment vertical="center"/>
    </xf>
    <xf numFmtId="0" fontId="0" fillId="0" borderId="0" xfId="0" applyAlignment="1">
      <alignment horizontal="center" vertical="center"/>
    </xf>
    <xf numFmtId="0" fontId="3" fillId="0" borderId="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23" fillId="0" borderId="0" xfId="0" applyFont="1">
      <alignment vertical="center"/>
    </xf>
    <xf numFmtId="0" fontId="3" fillId="0" borderId="5" xfId="0" applyFont="1" applyFill="1" applyBorder="1" applyAlignment="1">
      <alignment horizontal="left" indent="2"/>
    </xf>
    <xf numFmtId="0" fontId="3" fillId="0" borderId="0" xfId="0" applyFont="1">
      <alignment vertical="center"/>
    </xf>
    <xf numFmtId="0" fontId="3" fillId="0" borderId="12" xfId="1" applyFont="1" applyFill="1" applyBorder="1" applyAlignment="1">
      <alignment horizontal="left" vertical="center" indent="1"/>
    </xf>
    <xf numFmtId="0" fontId="3" fillId="0" borderId="0" xfId="5" applyFont="1" applyFill="1" applyBorder="1" applyAlignment="1">
      <alignment horizontal="left" vertical="center" wrapText="1"/>
    </xf>
    <xf numFmtId="0" fontId="7" fillId="0" borderId="0" xfId="0" applyFont="1" applyFill="1" applyBorder="1" applyAlignment="1">
      <alignment horizontal="left" vertical="center" wrapText="1"/>
    </xf>
    <xf numFmtId="0" fontId="3" fillId="0" borderId="0" xfId="1" applyFont="1" applyFill="1" applyBorder="1" applyAlignment="1">
      <alignment horizontal="left" vertical="center"/>
    </xf>
    <xf numFmtId="0" fontId="21" fillId="0" borderId="0" xfId="0" applyFont="1" applyAlignment="1">
      <alignment horizontal="left" vertical="center" wrapText="1"/>
    </xf>
    <xf numFmtId="0" fontId="12" fillId="0" borderId="0" xfId="0" applyFont="1" applyFill="1" applyBorder="1" applyAlignment="1">
      <alignment horizontal="center" vertical="center"/>
    </xf>
    <xf numFmtId="0" fontId="9" fillId="0" borderId="0" xfId="1" applyFont="1" applyFill="1" applyAlignment="1">
      <alignment vertical="center"/>
    </xf>
    <xf numFmtId="0" fontId="8" fillId="0" borderId="0" xfId="1" applyFont="1" applyFill="1" applyAlignment="1">
      <alignment vertical="top"/>
    </xf>
    <xf numFmtId="0" fontId="9" fillId="0" borderId="0" xfId="1" applyFont="1" applyFill="1" applyBorder="1" applyAlignment="1">
      <alignment vertical="center"/>
    </xf>
    <xf numFmtId="0" fontId="18" fillId="0" borderId="0" xfId="0" applyFont="1">
      <alignment vertical="center"/>
    </xf>
    <xf numFmtId="0" fontId="9" fillId="0" borderId="12" xfId="0" applyFont="1" applyFill="1" applyBorder="1" applyAlignment="1">
      <alignment horizontal="center" vertical="center"/>
    </xf>
    <xf numFmtId="0" fontId="3" fillId="0" borderId="0" xfId="1" applyFont="1" applyFill="1" applyBorder="1" applyAlignment="1">
      <alignment horizontal="left" vertical="center" indent="1"/>
    </xf>
    <xf numFmtId="0" fontId="24" fillId="0" borderId="0" xfId="0" applyFont="1">
      <alignment vertical="center"/>
    </xf>
    <xf numFmtId="0" fontId="24" fillId="0" borderId="0" xfId="0" applyFont="1" applyBorder="1">
      <alignment vertical="center"/>
    </xf>
    <xf numFmtId="0" fontId="9" fillId="0" borderId="0" xfId="0" applyFont="1">
      <alignment vertical="center"/>
    </xf>
    <xf numFmtId="0" fontId="24" fillId="0" borderId="0" xfId="0" applyFont="1" applyAlignment="1">
      <alignment vertical="center"/>
    </xf>
    <xf numFmtId="0" fontId="23" fillId="0" borderId="0" xfId="0" applyFont="1" applyBorder="1" applyAlignment="1">
      <alignment horizontal="left" vertical="center" wrapText="1"/>
    </xf>
    <xf numFmtId="0" fontId="9" fillId="0" borderId="0" xfId="0" applyFont="1" applyFill="1" applyBorder="1" applyAlignment="1">
      <alignment horizontal="left" vertical="center" wrapText="1"/>
    </xf>
    <xf numFmtId="0" fontId="25" fillId="0" borderId="0" xfId="0" applyFont="1" applyFill="1" applyAlignment="1">
      <alignment horizontal="left" vertical="center" wrapText="1"/>
    </xf>
    <xf numFmtId="41" fontId="3" fillId="0" borderId="12" xfId="6" applyNumberFormat="1" applyFont="1" applyFill="1" applyBorder="1" applyAlignment="1">
      <alignment horizontal="right" vertical="center"/>
    </xf>
    <xf numFmtId="0" fontId="9" fillId="0" borderId="2" xfId="1" applyFont="1" applyFill="1" applyBorder="1" applyAlignment="1">
      <alignment horizontal="center" vertical="center" wrapText="1"/>
    </xf>
    <xf numFmtId="0" fontId="18" fillId="0" borderId="0" xfId="1" applyFont="1" applyFill="1" applyBorder="1" applyAlignment="1">
      <alignment horizontal="left" vertical="center" indent="1"/>
    </xf>
    <xf numFmtId="0" fontId="3" fillId="0" borderId="6" xfId="1" applyFont="1" applyFill="1" applyBorder="1" applyAlignment="1">
      <alignment horizontal="left" vertical="center" indent="1"/>
    </xf>
    <xf numFmtId="0" fontId="0" fillId="0" borderId="0" xfId="0" applyBorder="1">
      <alignment vertical="center"/>
    </xf>
    <xf numFmtId="0" fontId="24" fillId="0" borderId="0" xfId="0" applyFont="1" applyBorder="1" applyAlignment="1">
      <alignment vertical="center"/>
    </xf>
    <xf numFmtId="0" fontId="0" fillId="2" borderId="0" xfId="0" applyFill="1" applyBorder="1">
      <alignment vertical="center"/>
    </xf>
    <xf numFmtId="0" fontId="24" fillId="2" borderId="0" xfId="0" applyFont="1" applyFill="1" applyBorder="1">
      <alignment vertical="center"/>
    </xf>
    <xf numFmtId="0" fontId="0" fillId="2" borderId="0" xfId="0" applyFill="1">
      <alignment vertical="center"/>
    </xf>
    <xf numFmtId="0" fontId="24" fillId="2" borderId="0" xfId="0" applyFont="1" applyFill="1" applyAlignment="1">
      <alignment vertical="center"/>
    </xf>
    <xf numFmtId="0" fontId="24" fillId="2" borderId="0" xfId="0" applyFont="1" applyFill="1">
      <alignment vertical="center"/>
    </xf>
    <xf numFmtId="0" fontId="0" fillId="0" borderId="0" xfId="0" applyAlignment="1">
      <alignment horizontal="center" vertical="center"/>
    </xf>
    <xf numFmtId="0" fontId="3" fillId="0" borderId="12" xfId="1" applyFont="1" applyFill="1" applyBorder="1" applyAlignment="1">
      <alignment horizontal="center" vertical="top"/>
    </xf>
    <xf numFmtId="0" fontId="11" fillId="0" borderId="13" xfId="1" applyFont="1" applyFill="1" applyBorder="1" applyAlignment="1">
      <alignment vertical="center"/>
    </xf>
    <xf numFmtId="0" fontId="9" fillId="0" borderId="5" xfId="1" applyFont="1" applyFill="1" applyBorder="1" applyAlignment="1">
      <alignment vertical="center"/>
    </xf>
    <xf numFmtId="0" fontId="0" fillId="0" borderId="0" xfId="0" applyFill="1">
      <alignment vertical="center"/>
    </xf>
    <xf numFmtId="0" fontId="24" fillId="0" borderId="0" xfId="0" applyFont="1" applyFill="1">
      <alignment vertical="center"/>
    </xf>
    <xf numFmtId="0" fontId="9" fillId="0" borderId="9" xfId="1" applyFont="1" applyFill="1" applyBorder="1" applyAlignment="1">
      <alignment vertical="center"/>
    </xf>
    <xf numFmtId="41" fontId="3" fillId="0" borderId="13" xfId="1" applyNumberFormat="1" applyFont="1" applyFill="1" applyBorder="1" applyAlignment="1">
      <alignment horizontal="right" vertical="center"/>
    </xf>
    <xf numFmtId="0" fontId="3" fillId="0" borderId="13" xfId="0" applyFont="1" applyFill="1" applyBorder="1" applyAlignment="1">
      <alignment horizontal="center" vertical="center"/>
    </xf>
    <xf numFmtId="0" fontId="3" fillId="0" borderId="13" xfId="0" applyFont="1" applyFill="1" applyBorder="1" applyAlignment="1">
      <alignment horizontal="left" vertical="center" wrapText="1"/>
    </xf>
    <xf numFmtId="0" fontId="9" fillId="0" borderId="13" xfId="0" applyFont="1" applyFill="1" applyBorder="1" applyAlignment="1">
      <alignment horizontal="center" vertical="center"/>
    </xf>
    <xf numFmtId="178" fontId="9" fillId="0" borderId="5" xfId="1" applyNumberFormat="1" applyFont="1" applyFill="1" applyBorder="1" applyAlignment="1">
      <alignment vertical="center"/>
    </xf>
    <xf numFmtId="178" fontId="9" fillId="0" borderId="9" xfId="1" applyNumberFormat="1" applyFont="1" applyFill="1" applyBorder="1" applyAlignment="1">
      <alignment vertical="center"/>
    </xf>
    <xf numFmtId="0" fontId="3" fillId="0" borderId="13" xfId="1" applyFont="1" applyFill="1" applyBorder="1" applyAlignment="1">
      <alignment horizontal="right" vertical="center"/>
    </xf>
    <xf numFmtId="0" fontId="9" fillId="0" borderId="13" xfId="0" applyFont="1" applyFill="1" applyBorder="1" applyAlignment="1">
      <alignment horizontal="left" vertical="center" wrapText="1"/>
    </xf>
    <xf numFmtId="41" fontId="3" fillId="0" borderId="12" xfId="2" applyNumberFormat="1" applyFont="1" applyFill="1" applyBorder="1" applyAlignment="1">
      <alignment horizontal="right" vertical="center"/>
    </xf>
    <xf numFmtId="0" fontId="0" fillId="0" borderId="0" xfId="0" applyFill="1" applyBorder="1">
      <alignment vertical="center"/>
    </xf>
    <xf numFmtId="0" fontId="24" fillId="0" borderId="0" xfId="0" applyFont="1" applyFill="1" applyBorder="1">
      <alignment vertical="center"/>
    </xf>
    <xf numFmtId="0" fontId="11" fillId="0" borderId="13" xfId="2" applyNumberFormat="1" applyFont="1" applyFill="1" applyBorder="1" applyAlignment="1">
      <alignment horizontal="center" vertical="center"/>
    </xf>
    <xf numFmtId="0" fontId="9" fillId="0" borderId="13" xfId="1" applyFont="1" applyFill="1" applyBorder="1" applyAlignment="1">
      <alignment vertical="center"/>
    </xf>
    <xf numFmtId="0" fontId="9" fillId="0" borderId="4" xfId="1" applyFont="1" applyFill="1" applyBorder="1" applyAlignment="1">
      <alignment horizontal="center" vertical="center" wrapText="1"/>
    </xf>
    <xf numFmtId="0" fontId="9" fillId="0" borderId="1" xfId="1" applyFont="1" applyFill="1" applyBorder="1" applyAlignment="1">
      <alignment vertical="center"/>
    </xf>
    <xf numFmtId="0" fontId="17" fillId="0" borderId="13" xfId="1" applyFont="1" applyFill="1" applyBorder="1" applyAlignment="1">
      <alignment vertical="center"/>
    </xf>
    <xf numFmtId="0" fontId="17" fillId="0" borderId="13" xfId="1" applyFont="1" applyFill="1" applyBorder="1" applyAlignment="1">
      <alignment horizontal="center" vertical="center"/>
    </xf>
    <xf numFmtId="0" fontId="12" fillId="0" borderId="13" xfId="1" applyFont="1" applyFill="1" applyBorder="1" applyAlignment="1">
      <alignment horizontal="right" vertical="center"/>
    </xf>
    <xf numFmtId="0" fontId="12" fillId="0" borderId="13" xfId="0" applyFont="1" applyFill="1" applyBorder="1" applyAlignment="1">
      <alignment horizontal="center" vertical="center"/>
    </xf>
    <xf numFmtId="0" fontId="30" fillId="0" borderId="0" xfId="0" applyFont="1" applyBorder="1">
      <alignment vertical="center"/>
    </xf>
    <xf numFmtId="0" fontId="30" fillId="0" borderId="0" xfId="0" applyFont="1" applyBorder="1" applyAlignment="1">
      <alignment vertical="center"/>
    </xf>
    <xf numFmtId="0" fontId="12" fillId="0" borderId="5" xfId="1" applyFont="1" applyFill="1" applyBorder="1" applyAlignment="1">
      <alignment vertical="center"/>
    </xf>
    <xf numFmtId="0" fontId="12" fillId="0" borderId="7" xfId="1" applyFont="1" applyFill="1" applyBorder="1" applyAlignment="1">
      <alignment horizontal="center" vertical="center"/>
    </xf>
    <xf numFmtId="41" fontId="12" fillId="0" borderId="0" xfId="1" applyNumberFormat="1" applyFont="1" applyFill="1" applyBorder="1" applyAlignment="1">
      <alignment horizontal="right" vertical="center"/>
    </xf>
    <xf numFmtId="0" fontId="12" fillId="0" borderId="7" xfId="0" applyFont="1" applyFill="1" applyBorder="1" applyAlignment="1">
      <alignment horizontal="left" vertical="center" wrapText="1"/>
    </xf>
    <xf numFmtId="0" fontId="12" fillId="0" borderId="9" xfId="1" applyFont="1" applyFill="1" applyBorder="1" applyAlignment="1">
      <alignment vertical="center"/>
    </xf>
    <xf numFmtId="0" fontId="12" fillId="0" borderId="10" xfId="1" applyFont="1" applyFill="1" applyBorder="1" applyAlignment="1">
      <alignment horizontal="left" vertical="center" indent="1"/>
    </xf>
    <xf numFmtId="0" fontId="12" fillId="0" borderId="11" xfId="1" applyFont="1" applyFill="1" applyBorder="1" applyAlignment="1">
      <alignment horizontal="center" vertical="center"/>
    </xf>
    <xf numFmtId="41" fontId="12" fillId="0" borderId="12" xfId="1" applyNumberFormat="1" applyFont="1" applyFill="1" applyBorder="1" applyAlignment="1">
      <alignment horizontal="right"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8" fillId="0" borderId="6" xfId="1" applyFont="1" applyFill="1" applyBorder="1" applyAlignment="1">
      <alignment horizontal="left" vertical="center" indent="1"/>
    </xf>
    <xf numFmtId="0" fontId="0" fillId="2" borderId="0" xfId="0" applyFont="1" applyFill="1">
      <alignment vertical="center"/>
    </xf>
    <xf numFmtId="0" fontId="0" fillId="2" borderId="0" xfId="0" applyFont="1" applyFill="1" applyBorder="1">
      <alignment vertical="center"/>
    </xf>
    <xf numFmtId="0" fontId="3" fillId="0" borderId="13" xfId="1" applyFont="1" applyFill="1" applyBorder="1" applyAlignment="1">
      <alignment vertical="center"/>
    </xf>
    <xf numFmtId="0" fontId="3" fillId="0" borderId="13" xfId="2" applyNumberFormat="1" applyFont="1" applyFill="1" applyBorder="1" applyAlignment="1">
      <alignment horizontal="center" vertical="center"/>
    </xf>
    <xf numFmtId="0" fontId="0" fillId="0" borderId="13" xfId="0" applyBorder="1">
      <alignment vertical="center"/>
    </xf>
    <xf numFmtId="41" fontId="3" fillId="0" borderId="0" xfId="1" applyNumberFormat="1" applyFont="1" applyAlignment="1">
      <alignment horizontal="right" vertical="center"/>
    </xf>
    <xf numFmtId="41" fontId="3" fillId="0" borderId="0" xfId="1" applyNumberFormat="1" applyFont="1" applyFill="1" applyBorder="1" applyAlignment="1">
      <alignment horizontal="center" vertical="center"/>
    </xf>
    <xf numFmtId="41" fontId="3" fillId="0" borderId="10" xfId="1" applyNumberFormat="1" applyFont="1" applyFill="1" applyBorder="1" applyAlignment="1">
      <alignment horizontal="center" vertical="center"/>
    </xf>
    <xf numFmtId="41" fontId="3" fillId="0" borderId="8" xfId="0" applyNumberFormat="1" applyFont="1" applyFill="1" applyBorder="1" applyAlignment="1">
      <alignment horizontal="right" vertical="center"/>
    </xf>
    <xf numFmtId="41" fontId="3" fillId="0" borderId="12" xfId="0" applyNumberFormat="1" applyFont="1" applyFill="1" applyBorder="1" applyAlignment="1">
      <alignment horizontal="right" vertical="center"/>
    </xf>
    <xf numFmtId="0" fontId="9" fillId="0" borderId="10" xfId="1" applyFont="1" applyFill="1" applyBorder="1" applyAlignment="1">
      <alignment horizontal="left" vertical="center" indent="1"/>
    </xf>
    <xf numFmtId="41" fontId="3" fillId="0" borderId="12" xfId="1" applyNumberFormat="1" applyFont="1" applyFill="1" applyBorder="1" applyAlignment="1">
      <alignment horizontal="center" vertical="center"/>
    </xf>
    <xf numFmtId="41" fontId="3" fillId="0" borderId="9" xfId="1" applyNumberFormat="1" applyFont="1" applyFill="1" applyBorder="1" applyAlignment="1">
      <alignment horizontal="right" vertical="center"/>
    </xf>
    <xf numFmtId="41" fontId="3" fillId="0" borderId="5" xfId="1" applyNumberFormat="1" applyFont="1" applyFill="1" applyBorder="1" applyAlignment="1">
      <alignment horizontal="right" vertical="center"/>
    </xf>
    <xf numFmtId="41" fontId="12" fillId="0" borderId="9" xfId="1" applyNumberFormat="1" applyFont="1" applyFill="1" applyBorder="1" applyAlignment="1">
      <alignment horizontal="right" vertical="center"/>
    </xf>
    <xf numFmtId="41" fontId="3" fillId="0" borderId="6" xfId="1" applyNumberFormat="1" applyFont="1" applyFill="1" applyBorder="1" applyAlignment="1">
      <alignment horizontal="center" vertical="center"/>
    </xf>
    <xf numFmtId="41" fontId="12" fillId="0" borderId="0" xfId="1" applyNumberFormat="1" applyFont="1" applyAlignment="1">
      <alignment horizontal="right" vertical="center"/>
    </xf>
    <xf numFmtId="0" fontId="3" fillId="0" borderId="1" xfId="0" applyFont="1" applyFill="1" applyBorder="1" applyAlignment="1">
      <alignment horizontal="left" vertical="center" wrapText="1"/>
    </xf>
    <xf numFmtId="0" fontId="11" fillId="4" borderId="12" xfId="1" applyFont="1" applyFill="1" applyBorder="1" applyAlignment="1">
      <alignment vertical="top"/>
    </xf>
    <xf numFmtId="0" fontId="3" fillId="4" borderId="12" xfId="1" applyFont="1" applyFill="1" applyBorder="1" applyAlignment="1">
      <alignment horizontal="center" vertical="top"/>
    </xf>
    <xf numFmtId="0" fontId="7" fillId="4" borderId="12" xfId="1" applyFont="1" applyFill="1" applyBorder="1" applyAlignment="1">
      <alignment vertical="top"/>
    </xf>
    <xf numFmtId="0" fontId="7" fillId="4" borderId="12" xfId="0" applyFont="1" applyFill="1" applyBorder="1" applyAlignment="1">
      <alignment horizontal="center" vertical="center"/>
    </xf>
    <xf numFmtId="0" fontId="3" fillId="4" borderId="0"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9" fillId="4" borderId="1" xfId="1" applyFont="1" applyFill="1" applyBorder="1" applyAlignment="1">
      <alignment vertical="center"/>
    </xf>
    <xf numFmtId="0" fontId="9" fillId="0" borderId="5" xfId="1" applyFont="1" applyFill="1" applyBorder="1" applyAlignment="1">
      <alignment vertical="center" wrapText="1"/>
    </xf>
    <xf numFmtId="0" fontId="3" fillId="0" borderId="1" xfId="1" applyFont="1" applyFill="1" applyBorder="1" applyAlignment="1">
      <alignment vertical="center"/>
    </xf>
    <xf numFmtId="0" fontId="3" fillId="0" borderId="3" xfId="1" applyFont="1" applyFill="1" applyBorder="1" applyAlignment="1">
      <alignment horizontal="left" vertical="center" indent="1"/>
    </xf>
    <xf numFmtId="41" fontId="3" fillId="0" borderId="13" xfId="1" applyNumberFormat="1" applyFont="1" applyFill="1" applyBorder="1" applyAlignment="1">
      <alignment horizontal="center" vertical="center"/>
    </xf>
    <xf numFmtId="0" fontId="3" fillId="0" borderId="2" xfId="5" applyFont="1" applyFill="1" applyBorder="1" applyAlignment="1">
      <alignment horizontal="center" vertical="center"/>
    </xf>
    <xf numFmtId="0" fontId="3" fillId="0" borderId="2" xfId="0" applyFont="1" applyFill="1" applyBorder="1" applyAlignment="1">
      <alignment horizontal="left" vertical="center" wrapText="1"/>
    </xf>
    <xf numFmtId="0" fontId="11" fillId="0" borderId="3" xfId="1" applyFont="1" applyFill="1" applyBorder="1" applyAlignment="1">
      <alignment vertical="center"/>
    </xf>
    <xf numFmtId="0" fontId="3" fillId="0" borderId="7" xfId="1" applyFont="1" applyFill="1" applyBorder="1" applyAlignment="1">
      <alignment vertical="center"/>
    </xf>
    <xf numFmtId="0" fontId="3" fillId="0" borderId="11" xfId="1" applyFont="1" applyFill="1" applyBorder="1" applyAlignment="1">
      <alignment vertical="center"/>
    </xf>
    <xf numFmtId="0" fontId="17" fillId="0" borderId="3" xfId="1" applyFont="1" applyFill="1" applyBorder="1" applyAlignment="1">
      <alignment vertical="center"/>
    </xf>
    <xf numFmtId="0" fontId="12" fillId="0" borderId="7" xfId="1" applyFont="1" applyFill="1" applyBorder="1" applyAlignment="1">
      <alignment vertical="center"/>
    </xf>
    <xf numFmtId="0" fontId="12" fillId="0" borderId="11" xfId="1" applyFont="1" applyFill="1" applyBorder="1" applyAlignment="1">
      <alignment vertical="center"/>
    </xf>
    <xf numFmtId="0" fontId="3" fillId="0" borderId="2" xfId="1" applyFont="1" applyFill="1" applyBorder="1" applyAlignment="1">
      <alignment horizontal="center" vertical="center" wrapText="1"/>
    </xf>
    <xf numFmtId="0" fontId="3" fillId="0" borderId="2" xfId="1" applyFont="1" applyFill="1" applyBorder="1" applyAlignment="1">
      <alignment horizontal="center" vertical="center"/>
    </xf>
    <xf numFmtId="0" fontId="3" fillId="0" borderId="0" xfId="1" applyFont="1" applyFill="1" applyBorder="1" applyAlignment="1">
      <alignment horizontal="center" vertical="top"/>
    </xf>
    <xf numFmtId="0" fontId="3" fillId="0" borderId="4" xfId="1" applyFont="1" applyFill="1" applyBorder="1" applyAlignment="1">
      <alignment horizontal="center" vertical="center" wrapText="1"/>
    </xf>
    <xf numFmtId="0" fontId="12" fillId="4" borderId="13" xfId="1" applyFont="1" applyFill="1" applyBorder="1" applyAlignment="1">
      <alignment horizontal="right" vertical="center"/>
    </xf>
    <xf numFmtId="0" fontId="12" fillId="4" borderId="13" xfId="0" applyFont="1" applyFill="1" applyBorder="1" applyAlignment="1">
      <alignment horizontal="center" vertical="center"/>
    </xf>
    <xf numFmtId="0" fontId="17" fillId="4" borderId="13" xfId="1" applyFont="1" applyFill="1" applyBorder="1" applyAlignment="1">
      <alignment horizontal="center" vertical="center"/>
    </xf>
    <xf numFmtId="0" fontId="21" fillId="0" borderId="13" xfId="0" applyFont="1" applyFill="1" applyBorder="1">
      <alignment vertical="center"/>
    </xf>
    <xf numFmtId="41" fontId="12" fillId="0" borderId="0" xfId="1" applyNumberFormat="1" applyFont="1" applyFill="1" applyAlignment="1">
      <alignment horizontal="right" vertical="center"/>
    </xf>
    <xf numFmtId="177" fontId="12" fillId="0" borderId="0" xfId="1" applyNumberFormat="1" applyFont="1" applyFill="1" applyAlignment="1">
      <alignment horizontal="right" vertical="center"/>
    </xf>
    <xf numFmtId="41" fontId="12" fillId="0" borderId="0" xfId="0" applyNumberFormat="1" applyFont="1" applyFill="1" applyAlignment="1">
      <alignment horizontal="right" vertical="center"/>
    </xf>
    <xf numFmtId="41" fontId="3" fillId="0" borderId="0" xfId="0" applyNumberFormat="1" applyFont="1" applyFill="1" applyAlignment="1">
      <alignment horizontal="right" vertical="center"/>
    </xf>
    <xf numFmtId="0" fontId="28" fillId="0" borderId="5" xfId="0" applyFont="1" applyFill="1" applyBorder="1">
      <alignment vertical="center"/>
    </xf>
    <xf numFmtId="0" fontId="28" fillId="0" borderId="9" xfId="0" applyFont="1" applyFill="1" applyBorder="1">
      <alignment vertical="center"/>
    </xf>
    <xf numFmtId="0" fontId="18" fillId="0" borderId="6" xfId="1" applyFont="1" applyFill="1" applyBorder="1" applyAlignment="1">
      <alignment vertical="center"/>
    </xf>
    <xf numFmtId="0" fontId="3" fillId="0" borderId="5" xfId="1" applyFont="1" applyFill="1" applyBorder="1" applyAlignment="1">
      <alignment horizontal="left" indent="1"/>
    </xf>
    <xf numFmtId="181" fontId="3" fillId="0" borderId="0" xfId="1" applyNumberFormat="1" applyFont="1" applyFill="1" applyBorder="1" applyAlignment="1">
      <alignment horizontal="center" vertical="center"/>
    </xf>
    <xf numFmtId="181" fontId="3" fillId="0" borderId="0" xfId="2" quotePrefix="1" applyNumberFormat="1" applyFont="1" applyFill="1" applyBorder="1" applyAlignment="1">
      <alignment horizontal="right" vertical="center"/>
    </xf>
    <xf numFmtId="181" fontId="12" fillId="0" borderId="0" xfId="2" quotePrefix="1" applyNumberFormat="1" applyFont="1" applyFill="1" applyBorder="1" applyAlignment="1">
      <alignment horizontal="right" vertical="center"/>
    </xf>
    <xf numFmtId="0" fontId="9" fillId="0" borderId="5" xfId="0" applyFont="1" applyFill="1" applyBorder="1">
      <alignment vertical="center"/>
    </xf>
    <xf numFmtId="0" fontId="3" fillId="0" borderId="5" xfId="1" applyFont="1" applyFill="1" applyBorder="1" applyAlignment="1">
      <alignment horizontal="left" vertical="center"/>
    </xf>
    <xf numFmtId="181" fontId="3" fillId="0" borderId="0" xfId="1" applyNumberFormat="1" applyFont="1" applyFill="1" applyBorder="1" applyAlignment="1">
      <alignment horizontal="right" vertical="center"/>
    </xf>
    <xf numFmtId="181" fontId="32" fillId="0" borderId="0" xfId="2" quotePrefix="1" applyNumberFormat="1" applyFont="1" applyFill="1" applyBorder="1" applyAlignment="1">
      <alignment horizontal="right" vertical="center"/>
    </xf>
    <xf numFmtId="181" fontId="12" fillId="0" borderId="0" xfId="1" applyNumberFormat="1" applyFont="1" applyFill="1" applyAlignment="1">
      <alignment horizontal="right" vertical="center"/>
    </xf>
    <xf numFmtId="0" fontId="9" fillId="0" borderId="5" xfId="0" applyFont="1" applyFill="1" applyBorder="1" applyAlignment="1">
      <alignment vertical="center" wrapText="1"/>
    </xf>
    <xf numFmtId="178" fontId="3" fillId="0" borderId="0" xfId="1" applyNumberFormat="1" applyFont="1" applyFill="1" applyBorder="1" applyAlignment="1">
      <alignment horizontal="right" vertical="center"/>
    </xf>
    <xf numFmtId="178" fontId="3" fillId="0" borderId="0" xfId="1" applyNumberFormat="1" applyFont="1" applyFill="1" applyAlignment="1">
      <alignment horizontal="right" vertical="center"/>
    </xf>
    <xf numFmtId="178" fontId="12" fillId="0" borderId="0" xfId="1" applyNumberFormat="1" applyFont="1" applyFill="1" applyAlignment="1">
      <alignment horizontal="right" vertical="center"/>
    </xf>
    <xf numFmtId="0" fontId="3" fillId="0" borderId="6" xfId="1" applyFont="1" applyFill="1" applyBorder="1" applyAlignment="1">
      <alignment vertical="center"/>
    </xf>
    <xf numFmtId="181" fontId="3" fillId="0" borderId="0" xfId="2" applyNumberFormat="1" applyFont="1" applyFill="1" applyBorder="1" applyAlignment="1">
      <alignment horizontal="right" vertical="center"/>
    </xf>
    <xf numFmtId="0" fontId="12" fillId="0" borderId="0" xfId="1" applyFont="1" applyFill="1" applyBorder="1" applyAlignment="1">
      <alignment horizontal="left" vertical="center" indent="1"/>
    </xf>
    <xf numFmtId="0" fontId="12" fillId="0" borderId="5" xfId="1" applyFont="1" applyFill="1" applyBorder="1" applyAlignment="1"/>
    <xf numFmtId="180" fontId="12" fillId="0" borderId="0" xfId="1" applyNumberFormat="1" applyFont="1" applyFill="1" applyBorder="1" applyAlignment="1">
      <alignment horizontal="center" vertical="center"/>
    </xf>
    <xf numFmtId="180" fontId="12" fillId="0" borderId="0" xfId="3" applyNumberFormat="1" applyFont="1" applyFill="1" applyBorder="1" applyAlignment="1">
      <alignment horizontal="right" vertical="center"/>
    </xf>
    <xf numFmtId="180" fontId="12" fillId="0" borderId="0" xfId="3" applyNumberFormat="1" applyFont="1" applyFill="1" applyAlignment="1">
      <alignment horizontal="right" vertical="center"/>
    </xf>
    <xf numFmtId="0" fontId="18" fillId="0" borderId="0" xfId="0" applyFont="1" applyFill="1" applyBorder="1" applyAlignment="1">
      <alignment horizontal="center" vertical="center"/>
    </xf>
    <xf numFmtId="0" fontId="18" fillId="0" borderId="0" xfId="1" applyFont="1" applyFill="1" applyBorder="1" applyAlignment="1">
      <alignment vertical="center"/>
    </xf>
    <xf numFmtId="41" fontId="12" fillId="0" borderId="0" xfId="0" applyNumberFormat="1" applyFont="1" applyFill="1" applyBorder="1" applyAlignment="1">
      <alignment horizontal="right" vertical="center"/>
    </xf>
    <xf numFmtId="0" fontId="12" fillId="0" borderId="7" xfId="5" applyFont="1" applyFill="1" applyBorder="1" applyAlignment="1">
      <alignment horizontal="center" vertical="center"/>
    </xf>
    <xf numFmtId="178" fontId="18" fillId="0" borderId="0" xfId="1" applyNumberFormat="1" applyFont="1" applyFill="1" applyBorder="1" applyAlignment="1">
      <alignment vertical="center"/>
    </xf>
    <xf numFmtId="0" fontId="18" fillId="0" borderId="7" xfId="0" applyFont="1" applyFill="1" applyBorder="1" applyAlignment="1">
      <alignment horizontal="left" vertical="center" wrapText="1"/>
    </xf>
    <xf numFmtId="0" fontId="12" fillId="0" borderId="5" xfId="1" applyFont="1" applyFill="1" applyBorder="1" applyAlignment="1">
      <alignment horizontal="left"/>
    </xf>
    <xf numFmtId="0" fontId="12" fillId="0" borderId="7" xfId="2" applyNumberFormat="1" applyFont="1" applyFill="1" applyBorder="1" applyAlignment="1">
      <alignment horizontal="center" vertical="center"/>
    </xf>
    <xf numFmtId="0" fontId="18" fillId="0" borderId="0" xfId="1" applyFont="1" applyFill="1" applyAlignment="1">
      <alignment vertical="center" wrapText="1"/>
    </xf>
    <xf numFmtId="0" fontId="12" fillId="0" borderId="6" xfId="1" applyFont="1" applyFill="1" applyBorder="1" applyAlignment="1">
      <alignment horizontal="left" vertical="center" indent="1"/>
    </xf>
    <xf numFmtId="180" fontId="12" fillId="0" borderId="6" xfId="1" applyNumberFormat="1" applyFont="1" applyFill="1" applyBorder="1" applyAlignment="1">
      <alignment horizontal="center" vertical="center"/>
    </xf>
    <xf numFmtId="0" fontId="18" fillId="0" borderId="6" xfId="0" applyFont="1" applyFill="1" applyBorder="1" applyAlignment="1">
      <alignment horizontal="center" vertical="center"/>
    </xf>
    <xf numFmtId="0" fontId="12" fillId="0" borderId="12" xfId="1" applyFont="1" applyFill="1" applyBorder="1" applyAlignment="1">
      <alignment horizontal="left" vertical="center" indent="1"/>
    </xf>
    <xf numFmtId="0" fontId="12" fillId="0" borderId="9" xfId="1" applyFont="1" applyFill="1" applyBorder="1" applyAlignment="1"/>
    <xf numFmtId="180" fontId="12" fillId="0" borderId="10" xfId="1" applyNumberFormat="1" applyFont="1" applyFill="1" applyBorder="1" applyAlignment="1">
      <alignment horizontal="center" vertical="center"/>
    </xf>
    <xf numFmtId="181" fontId="3" fillId="0" borderId="12" xfId="2" quotePrefix="1" applyNumberFormat="1" applyFont="1" applyFill="1" applyBorder="1" applyAlignment="1">
      <alignment horizontal="right" vertical="center"/>
    </xf>
    <xf numFmtId="180" fontId="12" fillId="0" borderId="12" xfId="3" applyNumberFormat="1" applyFont="1" applyFill="1" applyBorder="1" applyAlignment="1">
      <alignment horizontal="right" vertical="center"/>
    </xf>
    <xf numFmtId="0" fontId="12" fillId="0" borderId="11" xfId="5" applyFont="1" applyFill="1" applyBorder="1" applyAlignment="1">
      <alignment horizontal="center" vertical="center"/>
    </xf>
    <xf numFmtId="0" fontId="18" fillId="0" borderId="12" xfId="0" applyFont="1" applyFill="1" applyBorder="1" applyAlignment="1">
      <alignment horizontal="center" vertical="center"/>
    </xf>
    <xf numFmtId="0" fontId="18" fillId="0" borderId="12" xfId="1" applyFont="1" applyFill="1" applyBorder="1" applyAlignment="1">
      <alignment vertical="center" wrapText="1"/>
    </xf>
    <xf numFmtId="41" fontId="3" fillId="0" borderId="0" xfId="1" applyNumberFormat="1" applyFont="1" applyFill="1" applyAlignment="1">
      <alignment horizontal="right" vertical="center"/>
    </xf>
    <xf numFmtId="180" fontId="3" fillId="0" borderId="0" xfId="0" applyNumberFormat="1" applyFont="1" applyFill="1">
      <alignment vertical="center"/>
    </xf>
    <xf numFmtId="0" fontId="9" fillId="0" borderId="9" xfId="0" applyFont="1" applyFill="1" applyBorder="1">
      <alignment vertical="center"/>
    </xf>
    <xf numFmtId="41" fontId="12" fillId="0" borderId="0" xfId="6" applyNumberFormat="1" applyFont="1" applyFill="1" applyAlignment="1">
      <alignment horizontal="right" vertical="center"/>
    </xf>
    <xf numFmtId="41" fontId="12" fillId="0" borderId="0" xfId="6" quotePrefix="1" applyNumberFormat="1" applyFont="1" applyFill="1" applyAlignment="1">
      <alignment horizontal="right" vertical="center"/>
    </xf>
    <xf numFmtId="41" fontId="12" fillId="0" borderId="13" xfId="1" applyNumberFormat="1" applyFont="1" applyFill="1" applyBorder="1" applyAlignment="1">
      <alignment horizontal="right" vertical="center"/>
    </xf>
    <xf numFmtId="0" fontId="9" fillId="0" borderId="1" xfId="0" applyFont="1" applyFill="1" applyBorder="1">
      <alignment vertical="center"/>
    </xf>
    <xf numFmtId="0" fontId="11" fillId="0" borderId="13" xfId="1" applyFont="1" applyFill="1" applyBorder="1" applyAlignment="1">
      <alignment horizontal="center" vertical="center"/>
    </xf>
    <xf numFmtId="41" fontId="3" fillId="0" borderId="13" xfId="3" applyNumberFormat="1" applyFont="1" applyFill="1" applyBorder="1" applyAlignment="1">
      <alignment horizontal="right" vertical="center"/>
    </xf>
    <xf numFmtId="0" fontId="3" fillId="0" borderId="15" xfId="0" applyFont="1" applyFill="1" applyBorder="1" applyAlignment="1">
      <alignment horizontal="center" vertical="center"/>
    </xf>
    <xf numFmtId="0" fontId="9" fillId="0" borderId="14" xfId="0" applyFont="1" applyFill="1" applyBorder="1">
      <alignment vertical="center"/>
    </xf>
    <xf numFmtId="0" fontId="3" fillId="0" borderId="6" xfId="0" applyFont="1" applyFill="1" applyBorder="1" applyAlignment="1">
      <alignment horizontal="center" vertical="center"/>
    </xf>
    <xf numFmtId="41" fontId="32" fillId="0" borderId="0" xfId="1" applyNumberFormat="1" applyFont="1" applyFill="1" applyBorder="1" applyAlignment="1">
      <alignment horizontal="right" vertical="center"/>
    </xf>
    <xf numFmtId="0" fontId="3" fillId="0" borderId="10" xfId="0" applyFont="1" applyFill="1" applyBorder="1" applyAlignment="1">
      <alignment horizontal="center" vertical="center"/>
    </xf>
    <xf numFmtId="0" fontId="9" fillId="0" borderId="9" xfId="0" applyFont="1" applyFill="1" applyBorder="1" applyAlignment="1">
      <alignment vertical="center" wrapText="1"/>
    </xf>
    <xf numFmtId="41" fontId="12" fillId="0" borderId="0" xfId="1" applyNumberFormat="1" applyFont="1" applyFill="1" applyBorder="1" applyAlignment="1">
      <alignment horizontal="center" vertical="center"/>
    </xf>
    <xf numFmtId="41" fontId="12" fillId="0" borderId="0" xfId="6" applyNumberFormat="1" applyFont="1" applyFill="1" applyBorder="1" applyAlignment="1">
      <alignment horizontal="right" vertical="center"/>
    </xf>
    <xf numFmtId="0" fontId="18" fillId="0" borderId="14" xfId="0" applyFont="1" applyFill="1" applyBorder="1">
      <alignment vertical="center"/>
    </xf>
    <xf numFmtId="0" fontId="18" fillId="0" borderId="5" xfId="0" applyFont="1" applyFill="1" applyBorder="1">
      <alignment vertical="center"/>
    </xf>
    <xf numFmtId="0" fontId="18" fillId="0" borderId="10" xfId="1" applyFont="1" applyFill="1" applyBorder="1" applyAlignment="1">
      <alignment horizontal="left" vertical="center" indent="1"/>
    </xf>
    <xf numFmtId="0" fontId="12" fillId="0" borderId="9" xfId="1" applyFont="1" applyFill="1" applyBorder="1" applyAlignment="1">
      <alignment horizontal="left"/>
    </xf>
    <xf numFmtId="41" fontId="12" fillId="0" borderId="12" xfId="1" applyNumberFormat="1" applyFont="1" applyFill="1" applyBorder="1" applyAlignment="1">
      <alignment horizontal="center" vertical="center"/>
    </xf>
    <xf numFmtId="41" fontId="12" fillId="0" borderId="12" xfId="6" applyNumberFormat="1" applyFont="1" applyFill="1" applyBorder="1" applyAlignment="1">
      <alignment horizontal="right" vertical="center"/>
    </xf>
    <xf numFmtId="41" fontId="12" fillId="0" borderId="9" xfId="6" applyNumberFormat="1" applyFont="1" applyFill="1" applyBorder="1" applyAlignment="1">
      <alignment horizontal="right" vertical="center"/>
    </xf>
    <xf numFmtId="0" fontId="18" fillId="0" borderId="9" xfId="0" applyFont="1" applyFill="1" applyBorder="1">
      <alignment vertical="center"/>
    </xf>
    <xf numFmtId="180" fontId="3" fillId="0" borderId="0" xfId="3" applyNumberFormat="1" applyFont="1" applyAlignment="1">
      <alignment horizontal="right" vertical="center"/>
    </xf>
    <xf numFmtId="41" fontId="3" fillId="0" borderId="0" xfId="6" applyNumberFormat="1" applyFont="1" applyAlignment="1">
      <alignment horizontal="right" vertical="center"/>
    </xf>
    <xf numFmtId="41" fontId="3" fillId="0" borderId="12" xfId="6" applyNumberFormat="1" applyFont="1" applyBorder="1" applyAlignment="1">
      <alignment horizontal="right" vertical="center"/>
    </xf>
    <xf numFmtId="180" fontId="12" fillId="0" borderId="0" xfId="3" applyNumberFormat="1" applyFont="1" applyAlignment="1">
      <alignment horizontal="right" vertical="center"/>
    </xf>
    <xf numFmtId="0" fontId="31" fillId="5" borderId="13" xfId="1"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0" fillId="0" borderId="0" xfId="0" applyAlignment="1">
      <alignment horizontal="center" vertical="center"/>
    </xf>
    <xf numFmtId="0" fontId="29" fillId="3" borderId="13" xfId="1" applyFont="1" applyFill="1" applyBorder="1" applyAlignment="1">
      <alignment horizontal="center" vertical="center"/>
    </xf>
    <xf numFmtId="0" fontId="4" fillId="0" borderId="0" xfId="1" applyFont="1" applyFill="1" applyBorder="1" applyAlignment="1">
      <alignment horizontal="center" vertical="center"/>
    </xf>
    <xf numFmtId="0" fontId="3" fillId="0" borderId="12" xfId="1" applyFont="1" applyFill="1" applyBorder="1" applyAlignment="1">
      <alignment horizontal="center" vertical="top"/>
    </xf>
    <xf numFmtId="0" fontId="3" fillId="0" borderId="2" xfId="1" applyFont="1" applyFill="1" applyBorder="1" applyAlignment="1">
      <alignment horizontal="center" vertical="center" wrapText="1"/>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9" fillId="0" borderId="3" xfId="0" applyFont="1" applyFill="1" applyBorder="1" applyAlignment="1">
      <alignment horizontal="center" vertical="center"/>
    </xf>
    <xf numFmtId="0" fontId="3" fillId="0" borderId="1" xfId="1" applyFont="1" applyFill="1" applyBorder="1" applyAlignment="1">
      <alignment horizontal="center" vertical="center"/>
    </xf>
    <xf numFmtId="49" fontId="3" fillId="0" borderId="6" xfId="1" applyNumberFormat="1" applyFont="1" applyFill="1" applyBorder="1" applyAlignment="1">
      <alignment horizontal="left" vertical="center" indent="2"/>
    </xf>
    <xf numFmtId="49" fontId="3" fillId="0" borderId="5" xfId="1" applyNumberFormat="1" applyFont="1" applyFill="1" applyBorder="1" applyAlignment="1">
      <alignment horizontal="left" vertical="center" indent="2"/>
    </xf>
    <xf numFmtId="0" fontId="9" fillId="0" borderId="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3" fillId="0" borderId="3" xfId="0" applyFont="1" applyFill="1" applyBorder="1" applyAlignment="1">
      <alignment horizontal="center" vertical="center"/>
    </xf>
    <xf numFmtId="0" fontId="22" fillId="0" borderId="0" xfId="1" applyFont="1" applyFill="1" applyBorder="1" applyAlignment="1">
      <alignment horizontal="center" vertical="center"/>
    </xf>
    <xf numFmtId="0" fontId="3" fillId="0" borderId="0" xfId="1" applyFont="1" applyFill="1" applyBorder="1" applyAlignment="1">
      <alignment horizontal="center" vertical="top"/>
    </xf>
    <xf numFmtId="0" fontId="9" fillId="0" borderId="4" xfId="0" applyFont="1" applyFill="1" applyBorder="1" applyAlignment="1">
      <alignment horizontal="center" vertical="center"/>
    </xf>
    <xf numFmtId="0" fontId="3" fillId="0" borderId="14" xfId="1" applyFont="1" applyFill="1" applyBorder="1" applyAlignment="1">
      <alignment horizontal="center" vertical="center"/>
    </xf>
    <xf numFmtId="0" fontId="3" fillId="0" borderId="4" xfId="1"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wrapText="1"/>
    </xf>
    <xf numFmtId="0" fontId="9" fillId="0" borderId="15" xfId="0" applyFont="1" applyFill="1" applyBorder="1" applyAlignment="1">
      <alignment horizontal="center" vertical="center"/>
    </xf>
    <xf numFmtId="0" fontId="31" fillId="3" borderId="13" xfId="1" applyFont="1" applyFill="1" applyBorder="1" applyAlignment="1">
      <alignment horizontal="center" vertical="center"/>
    </xf>
    <xf numFmtId="0" fontId="27" fillId="3" borderId="13" xfId="1" applyFont="1" applyFill="1" applyBorder="1" applyAlignment="1">
      <alignment horizontal="center" vertical="center"/>
    </xf>
    <xf numFmtId="0" fontId="22" fillId="4" borderId="0" xfId="1" applyFont="1" applyFill="1" applyBorder="1" applyAlignment="1">
      <alignment horizontal="center" vertical="center"/>
    </xf>
    <xf numFmtId="0" fontId="3" fillId="4" borderId="12" xfId="1" applyFont="1" applyFill="1" applyBorder="1" applyAlignment="1">
      <alignment horizontal="center" vertical="top"/>
    </xf>
  </cellXfs>
  <cellStyles count="8">
    <cellStyle name="n.0" xfId="3"/>
    <cellStyle name="n.1" xfId="2"/>
    <cellStyle name="一般" xfId="0" builtinId="0"/>
    <cellStyle name="一般 2" xfId="7"/>
    <cellStyle name="一般 5" xfId="5"/>
    <cellStyle name="一般_高雄市性別圖像指標-100年" xfId="1"/>
    <cellStyle name="一般_高雄市性別圖像指標-100年_主要統計指標" xfId="6"/>
    <cellStyle name="千分位 2" xfId="4"/>
  </cellStyles>
  <dxfs count="2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FFFF00"/>
  </sheetPr>
  <dimension ref="A1:AD18"/>
  <sheetViews>
    <sheetView zoomScaleNormal="100" workbookViewId="0">
      <selection activeCell="N19" sqref="N19"/>
    </sheetView>
  </sheetViews>
  <sheetFormatPr defaultRowHeight="16.5"/>
  <cols>
    <col min="1" max="1" width="5.125" style="42" customWidth="1"/>
    <col min="2" max="2" width="9" style="42"/>
    <col min="3" max="3" width="44.375" style="42" customWidth="1"/>
    <col min="4" max="4" width="7.5" style="42" bestFit="1" customWidth="1"/>
    <col min="5" max="5" width="7.5" style="42" customWidth="1"/>
    <col min="6" max="24" width="9.625" style="42" customWidth="1"/>
    <col min="25" max="25" width="7" style="42" bestFit="1" customWidth="1"/>
    <col min="26" max="26" width="31.625" style="54" customWidth="1"/>
    <col min="27" max="27" width="10.625" customWidth="1"/>
    <col min="28" max="28" width="7.5" style="59" customWidth="1"/>
  </cols>
  <sheetData>
    <row r="1" spans="1:30" ht="25.5">
      <c r="A1" s="245" t="s">
        <v>211</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56"/>
    </row>
    <row r="2" spans="1:30">
      <c r="A2" s="16"/>
      <c r="B2" s="246"/>
      <c r="C2" s="246"/>
      <c r="D2" s="246"/>
      <c r="E2" s="81"/>
      <c r="F2" s="17"/>
      <c r="G2" s="17"/>
      <c r="H2" s="17"/>
      <c r="I2" s="17"/>
      <c r="J2" s="17"/>
      <c r="K2" s="17"/>
      <c r="L2" s="17"/>
      <c r="M2" s="17"/>
      <c r="N2" s="17"/>
      <c r="O2" s="17"/>
      <c r="P2" s="17"/>
      <c r="Q2" s="17"/>
      <c r="R2" s="17"/>
      <c r="S2" s="17"/>
      <c r="T2" s="17"/>
      <c r="U2" s="17"/>
      <c r="V2" s="17"/>
      <c r="W2" s="17"/>
      <c r="X2" s="17"/>
      <c r="Y2" s="18"/>
      <c r="Z2" s="52"/>
      <c r="AA2" s="19"/>
      <c r="AB2" s="57"/>
    </row>
    <row r="3" spans="1:30">
      <c r="A3" s="247" t="s">
        <v>0</v>
      </c>
      <c r="B3" s="247" t="s">
        <v>6</v>
      </c>
      <c r="C3" s="247"/>
      <c r="D3" s="247" t="s">
        <v>1</v>
      </c>
      <c r="E3" s="247" t="s">
        <v>2</v>
      </c>
      <c r="F3" s="247"/>
      <c r="G3" s="247"/>
      <c r="H3" s="247"/>
      <c r="I3" s="247" t="s">
        <v>15</v>
      </c>
      <c r="J3" s="247"/>
      <c r="K3" s="247"/>
      <c r="L3" s="247"/>
      <c r="M3" s="247" t="s">
        <v>19</v>
      </c>
      <c r="N3" s="247"/>
      <c r="O3" s="247"/>
      <c r="P3" s="247"/>
      <c r="Q3" s="249" t="s">
        <v>188</v>
      </c>
      <c r="R3" s="250"/>
      <c r="S3" s="250"/>
      <c r="T3" s="251"/>
      <c r="U3" s="247" t="s">
        <v>201</v>
      </c>
      <c r="V3" s="247"/>
      <c r="W3" s="247"/>
      <c r="X3" s="247"/>
      <c r="Y3" s="252" t="s">
        <v>3</v>
      </c>
      <c r="Z3" s="254" t="s">
        <v>24</v>
      </c>
      <c r="AA3" s="256" t="s">
        <v>7</v>
      </c>
      <c r="AB3" s="241" t="s">
        <v>79</v>
      </c>
      <c r="AC3" s="243" t="s">
        <v>76</v>
      </c>
      <c r="AD3" s="243"/>
    </row>
    <row r="4" spans="1:30">
      <c r="A4" s="248"/>
      <c r="B4" s="247"/>
      <c r="C4" s="247"/>
      <c r="D4" s="247"/>
      <c r="E4" s="70" t="s">
        <v>202</v>
      </c>
      <c r="F4" s="156" t="s">
        <v>4</v>
      </c>
      <c r="G4" s="156" t="s">
        <v>5</v>
      </c>
      <c r="H4" s="70" t="s">
        <v>203</v>
      </c>
      <c r="I4" s="70" t="s">
        <v>202</v>
      </c>
      <c r="J4" s="156" t="s">
        <v>4</v>
      </c>
      <c r="K4" s="156" t="s">
        <v>5</v>
      </c>
      <c r="L4" s="70" t="s">
        <v>203</v>
      </c>
      <c r="M4" s="70" t="s">
        <v>202</v>
      </c>
      <c r="N4" s="156" t="s">
        <v>4</v>
      </c>
      <c r="O4" s="156" t="s">
        <v>5</v>
      </c>
      <c r="P4" s="70" t="s">
        <v>203</v>
      </c>
      <c r="Q4" s="70" t="s">
        <v>202</v>
      </c>
      <c r="R4" s="156" t="s">
        <v>4</v>
      </c>
      <c r="S4" s="156" t="s">
        <v>5</v>
      </c>
      <c r="T4" s="70" t="s">
        <v>203</v>
      </c>
      <c r="U4" s="70" t="s">
        <v>202</v>
      </c>
      <c r="V4" s="156" t="s">
        <v>4</v>
      </c>
      <c r="W4" s="156" t="s">
        <v>5</v>
      </c>
      <c r="X4" s="70" t="s">
        <v>203</v>
      </c>
      <c r="Y4" s="253"/>
      <c r="Z4" s="255"/>
      <c r="AA4" s="256"/>
      <c r="AB4" s="242"/>
      <c r="AC4" s="80" t="s">
        <v>77</v>
      </c>
      <c r="AD4" s="80" t="s">
        <v>78</v>
      </c>
    </row>
    <row r="5" spans="1:30" s="84" customFormat="1" ht="24">
      <c r="A5" s="150"/>
      <c r="B5" s="244" t="s">
        <v>267</v>
      </c>
      <c r="C5" s="244"/>
      <c r="D5" s="244"/>
      <c r="E5" s="98"/>
      <c r="F5" s="87"/>
      <c r="G5" s="87"/>
      <c r="H5" s="87"/>
      <c r="I5" s="87"/>
      <c r="J5" s="87"/>
      <c r="K5" s="87"/>
      <c r="L5" s="87"/>
      <c r="M5" s="87"/>
      <c r="N5" s="87"/>
      <c r="O5" s="87"/>
      <c r="P5" s="87"/>
      <c r="Q5" s="87"/>
      <c r="R5" s="87"/>
      <c r="S5" s="87"/>
      <c r="T5" s="87"/>
      <c r="U5" s="87"/>
      <c r="V5" s="87"/>
      <c r="W5" s="87"/>
      <c r="X5" s="87"/>
      <c r="Y5" s="88"/>
      <c r="Z5" s="89" t="s">
        <v>20</v>
      </c>
      <c r="AA5" s="90"/>
      <c r="AB5" s="101"/>
      <c r="AC5" s="84" t="str">
        <f>IF(ISBLANK(V5),"",IF(IF(R5&lt;=S5,1,-1)*IF(V5&lt;=W5,1,-1)&lt;0,"請確認",""))</f>
        <v/>
      </c>
      <c r="AD5" s="84" t="str">
        <f>IF(OR(ISBLANK(V5),ISBLANK(W5),ISTEXT(V5),ISTEXT(W5)),"",IF(OR((V5+W5)/(R5+S5)&gt;1.3,(V5+W5)/(R5+S5)&lt;0.7),"請備註",""))</f>
        <v/>
      </c>
    </row>
    <row r="6" spans="1:30" s="63" customFormat="1" ht="33.75">
      <c r="A6" s="151">
        <v>241</v>
      </c>
      <c r="B6" s="61" t="s">
        <v>121</v>
      </c>
      <c r="C6" s="13"/>
      <c r="D6" s="6" t="s">
        <v>8</v>
      </c>
      <c r="E6" s="125">
        <f>SUM(F6:H6)</f>
        <v>606</v>
      </c>
      <c r="F6" s="23">
        <v>199</v>
      </c>
      <c r="G6" s="23">
        <v>407</v>
      </c>
      <c r="H6" s="127">
        <v>0</v>
      </c>
      <c r="I6" s="23">
        <f>SUM(J6:L6)</f>
        <v>691</v>
      </c>
      <c r="J6" s="23">
        <v>230</v>
      </c>
      <c r="K6" s="23">
        <v>461</v>
      </c>
      <c r="L6" s="23">
        <v>0</v>
      </c>
      <c r="M6" s="23">
        <f>SUM(N6:P6)</f>
        <v>706</v>
      </c>
      <c r="N6" s="23">
        <v>235</v>
      </c>
      <c r="O6" s="23">
        <v>471</v>
      </c>
      <c r="P6" s="23">
        <v>0</v>
      </c>
      <c r="Q6" s="23">
        <f>SUM(R6:T6)</f>
        <v>727</v>
      </c>
      <c r="R6" s="23">
        <v>245</v>
      </c>
      <c r="S6" s="23">
        <v>482</v>
      </c>
      <c r="T6" s="23">
        <v>0</v>
      </c>
      <c r="U6" s="23">
        <f>SUM(V6:X6)</f>
        <v>730</v>
      </c>
      <c r="V6" s="167">
        <v>246</v>
      </c>
      <c r="W6" s="167">
        <v>484</v>
      </c>
      <c r="X6" s="167">
        <v>0</v>
      </c>
      <c r="Y6" s="22" t="s">
        <v>87</v>
      </c>
      <c r="Z6" s="45" t="s">
        <v>122</v>
      </c>
      <c r="AA6" s="4" t="s">
        <v>11</v>
      </c>
      <c r="AB6" s="83"/>
      <c r="AC6" s="73" t="str">
        <f t="shared" ref="AC6:AC9" si="0">IF(ISBLANK(V6),"",IF(IF(R6&lt;=S6,1,-1)*IF(V6&lt;=W6,1,-1)&lt;0,"請確認",""))</f>
        <v/>
      </c>
      <c r="AD6" s="73" t="str">
        <f t="shared" ref="AD6:AD9" si="1">IF(OR(ISBLANK(V6),ISBLANK(W6),ISTEXT(V6),ISTEXT(W6)),"",IF(OR((V6+W6)/(R6+S6)&gt;1.3,(V6+W6)/(R6+S6)&lt;0.7),"請備註",""))</f>
        <v/>
      </c>
    </row>
    <row r="7" spans="1:30" s="63" customFormat="1" ht="33.75">
      <c r="A7" s="151">
        <v>242</v>
      </c>
      <c r="B7" s="61" t="s">
        <v>123</v>
      </c>
      <c r="C7" s="13"/>
      <c r="D7" s="6" t="s">
        <v>8</v>
      </c>
      <c r="E7" s="125">
        <f t="shared" ref="E7:E9" si="2">SUM(F7:H7)</f>
        <v>32</v>
      </c>
      <c r="F7" s="23">
        <v>12</v>
      </c>
      <c r="G7" s="23">
        <v>20</v>
      </c>
      <c r="H7" s="23">
        <v>0</v>
      </c>
      <c r="I7" s="23">
        <f t="shared" ref="I7:I9" si="3">SUM(J7:L7)</f>
        <v>50</v>
      </c>
      <c r="J7" s="23">
        <v>20</v>
      </c>
      <c r="K7" s="23">
        <v>30</v>
      </c>
      <c r="L7" s="23">
        <v>0</v>
      </c>
      <c r="M7" s="23">
        <f t="shared" ref="M7:M9" si="4">SUM(N7:P7)</f>
        <v>41</v>
      </c>
      <c r="N7" s="23">
        <v>13</v>
      </c>
      <c r="O7" s="23">
        <v>28</v>
      </c>
      <c r="P7" s="23">
        <v>0</v>
      </c>
      <c r="Q7" s="23">
        <f t="shared" ref="Q7:Q9" si="5">SUM(R7:T7)</f>
        <v>38</v>
      </c>
      <c r="R7" s="23">
        <v>15</v>
      </c>
      <c r="S7" s="23">
        <v>23</v>
      </c>
      <c r="T7" s="23">
        <v>0</v>
      </c>
      <c r="U7" s="23">
        <f t="shared" ref="U7:U9" si="6">SUM(V7:X7)</f>
        <v>37</v>
      </c>
      <c r="V7" s="167">
        <v>12</v>
      </c>
      <c r="W7" s="167">
        <v>25</v>
      </c>
      <c r="X7" s="167">
        <v>0</v>
      </c>
      <c r="Y7" s="22" t="s">
        <v>87</v>
      </c>
      <c r="Z7" s="45" t="s">
        <v>124</v>
      </c>
      <c r="AA7" s="4" t="s">
        <v>11</v>
      </c>
      <c r="AB7" s="83"/>
      <c r="AC7" s="73" t="str">
        <f t="shared" si="0"/>
        <v/>
      </c>
      <c r="AD7" s="73" t="str">
        <f t="shared" si="1"/>
        <v/>
      </c>
    </row>
    <row r="8" spans="1:30" s="63" customFormat="1" ht="33.75">
      <c r="A8" s="151">
        <v>243</v>
      </c>
      <c r="B8" s="61" t="s">
        <v>125</v>
      </c>
      <c r="C8" s="13"/>
      <c r="D8" s="6" t="s">
        <v>8</v>
      </c>
      <c r="E8" s="125">
        <f t="shared" si="2"/>
        <v>30</v>
      </c>
      <c r="F8" s="23">
        <v>3</v>
      </c>
      <c r="G8" s="23">
        <v>27</v>
      </c>
      <c r="H8" s="23">
        <v>0</v>
      </c>
      <c r="I8" s="23">
        <f t="shared" si="3"/>
        <v>30</v>
      </c>
      <c r="J8" s="23">
        <v>3</v>
      </c>
      <c r="K8" s="23">
        <v>27</v>
      </c>
      <c r="L8" s="23">
        <v>0</v>
      </c>
      <c r="M8" s="23">
        <f t="shared" si="4"/>
        <v>30</v>
      </c>
      <c r="N8" s="23">
        <v>3</v>
      </c>
      <c r="O8" s="23">
        <v>27</v>
      </c>
      <c r="P8" s="23">
        <v>0</v>
      </c>
      <c r="Q8" s="23">
        <f t="shared" si="5"/>
        <v>30</v>
      </c>
      <c r="R8" s="23">
        <v>3</v>
      </c>
      <c r="S8" s="23">
        <v>27</v>
      </c>
      <c r="T8" s="23">
        <v>0</v>
      </c>
      <c r="U8" s="23">
        <f t="shared" si="6"/>
        <v>30</v>
      </c>
      <c r="V8" s="167">
        <v>3</v>
      </c>
      <c r="W8" s="167">
        <v>27</v>
      </c>
      <c r="X8" s="167">
        <v>0</v>
      </c>
      <c r="Y8" s="22" t="s">
        <v>87</v>
      </c>
      <c r="Z8" s="45" t="s">
        <v>126</v>
      </c>
      <c r="AA8" s="4" t="s">
        <v>11</v>
      </c>
      <c r="AB8" s="83"/>
      <c r="AC8" s="73" t="str">
        <f t="shared" si="0"/>
        <v/>
      </c>
      <c r="AD8" s="73" t="str">
        <f t="shared" si="1"/>
        <v/>
      </c>
    </row>
    <row r="9" spans="1:30" s="63" customFormat="1" ht="33.75">
      <c r="A9" s="152">
        <v>244</v>
      </c>
      <c r="B9" s="50" t="s">
        <v>127</v>
      </c>
      <c r="C9" s="24"/>
      <c r="D9" s="39" t="s">
        <v>8</v>
      </c>
      <c r="E9" s="126">
        <f t="shared" si="2"/>
        <v>6</v>
      </c>
      <c r="F9" s="38">
        <v>0</v>
      </c>
      <c r="G9" s="38">
        <v>6</v>
      </c>
      <c r="H9" s="128">
        <v>0</v>
      </c>
      <c r="I9" s="128">
        <f t="shared" si="3"/>
        <v>6</v>
      </c>
      <c r="J9" s="38">
        <v>0</v>
      </c>
      <c r="K9" s="38">
        <v>6</v>
      </c>
      <c r="L9" s="128">
        <v>0</v>
      </c>
      <c r="M9" s="128">
        <f t="shared" si="4"/>
        <v>6</v>
      </c>
      <c r="N9" s="38">
        <v>0</v>
      </c>
      <c r="O9" s="38">
        <v>6</v>
      </c>
      <c r="P9" s="128">
        <v>0</v>
      </c>
      <c r="Q9" s="128">
        <f t="shared" si="5"/>
        <v>6</v>
      </c>
      <c r="R9" s="38">
        <v>0</v>
      </c>
      <c r="S9" s="38">
        <v>6</v>
      </c>
      <c r="T9" s="128">
        <v>0</v>
      </c>
      <c r="U9" s="128">
        <f t="shared" si="6"/>
        <v>6</v>
      </c>
      <c r="V9" s="38">
        <v>0</v>
      </c>
      <c r="W9" s="38">
        <v>6</v>
      </c>
      <c r="X9" s="38">
        <v>0</v>
      </c>
      <c r="Y9" s="37" t="s">
        <v>87</v>
      </c>
      <c r="Z9" s="46" t="s">
        <v>48</v>
      </c>
      <c r="AA9" s="60" t="s">
        <v>11</v>
      </c>
      <c r="AB9" s="86"/>
      <c r="AC9" s="73" t="str">
        <f t="shared" si="0"/>
        <v/>
      </c>
      <c r="AD9" s="73" t="str">
        <f t="shared" si="1"/>
        <v/>
      </c>
    </row>
    <row r="10" spans="1:30" ht="24">
      <c r="A10" s="153"/>
      <c r="B10" s="240" t="s">
        <v>270</v>
      </c>
      <c r="C10" s="240"/>
      <c r="D10" s="240"/>
      <c r="E10" s="162"/>
      <c r="F10" s="160"/>
      <c r="G10" s="160"/>
      <c r="H10" s="160"/>
      <c r="I10" s="160"/>
      <c r="J10" s="160"/>
      <c r="K10" s="160"/>
      <c r="L10" s="160"/>
      <c r="M10" s="160"/>
      <c r="N10" s="160"/>
      <c r="O10" s="160"/>
      <c r="P10" s="160"/>
      <c r="Q10" s="160"/>
      <c r="R10" s="160"/>
      <c r="S10" s="160"/>
      <c r="T10" s="160"/>
      <c r="U10" s="160"/>
      <c r="V10" s="160"/>
      <c r="W10" s="160"/>
      <c r="X10" s="160"/>
      <c r="Y10" s="161"/>
      <c r="Z10" s="142" t="s">
        <v>20</v>
      </c>
      <c r="AA10" s="161"/>
      <c r="AB10" s="143"/>
      <c r="AC10" t="str">
        <f>IF(ISBLANK(V10),"",IF(IF(R10&lt;=S10,1,-1)*IF(V10&lt;=W10,1,-1)&lt;0,"請確認",""))</f>
        <v/>
      </c>
      <c r="AD10" t="str">
        <f>IF(OR(ISBLANK(V10),ISBLANK(W10),ISTEXT(V10),ISTEXT(W10)),"",IF(OR((V10+W10)/(R10+S10)&gt;1.3,(V10+W10)/(R10+S10)&lt;0.7),"請備註",""))</f>
        <v/>
      </c>
    </row>
    <row r="11" spans="1:30" s="107" customFormat="1" ht="22.5">
      <c r="A11" s="154">
        <v>332</v>
      </c>
      <c r="B11" s="118" t="s">
        <v>224</v>
      </c>
      <c r="C11" s="108"/>
      <c r="D11" s="109" t="s">
        <v>219</v>
      </c>
      <c r="E11" s="134">
        <f t="shared" ref="E11:E12" si="7">SUM(F11:H11)</f>
        <v>736</v>
      </c>
      <c r="F11" s="110">
        <v>190</v>
      </c>
      <c r="G11" s="110">
        <v>546</v>
      </c>
      <c r="H11" s="7">
        <v>0</v>
      </c>
      <c r="I11" s="7">
        <f t="shared" ref="I11:I12" si="8">SUM(J11:L11)</f>
        <v>770</v>
      </c>
      <c r="J11" s="110">
        <v>202</v>
      </c>
      <c r="K11" s="110">
        <v>568</v>
      </c>
      <c r="L11" s="7">
        <v>0</v>
      </c>
      <c r="M11" s="7">
        <f t="shared" ref="M11:M12" si="9">SUM(N11:P11)</f>
        <v>749</v>
      </c>
      <c r="N11" s="110">
        <v>207</v>
      </c>
      <c r="O11" s="110">
        <v>542</v>
      </c>
      <c r="P11" s="7">
        <v>0</v>
      </c>
      <c r="Q11" s="7">
        <f t="shared" ref="Q11:Q12" si="10">SUM(R11:T11)</f>
        <v>755</v>
      </c>
      <c r="R11" s="110">
        <v>213</v>
      </c>
      <c r="S11" s="110">
        <v>542</v>
      </c>
      <c r="T11" s="7">
        <v>0</v>
      </c>
      <c r="U11" s="7">
        <f t="shared" ref="U11:U12" si="11">SUM(V11:X11)</f>
        <v>759</v>
      </c>
      <c r="V11" s="164">
        <v>226</v>
      </c>
      <c r="W11" s="164">
        <v>533</v>
      </c>
      <c r="X11" s="110">
        <v>0</v>
      </c>
      <c r="Y11" s="21"/>
      <c r="Z11" s="111" t="s">
        <v>220</v>
      </c>
      <c r="AA11" s="55" t="s">
        <v>222</v>
      </c>
      <c r="AB11" s="168"/>
      <c r="AC11" s="106" t="str">
        <f t="shared" ref="AC11:AC12" si="12">IF(ISBLANK(V11),"",IF(IF(R11&lt;=S11,1,-1)*IF(V11&lt;=W11,1,-1)&lt;0,"請確認",""))</f>
        <v/>
      </c>
      <c r="AD11" s="106" t="str">
        <f t="shared" ref="AD11:AD12" si="13">IF(OR(ISBLANK(V11),ISBLANK(W11),ISTEXT(V11),ISTEXT(W11)),"",IF(OR((V11+W11)/(R11+S11)&gt;1.3,(V11+W11)/(R11+S11)&lt;0.7),"請備註",""))</f>
        <v/>
      </c>
    </row>
    <row r="12" spans="1:30" s="107" customFormat="1" ht="22.5">
      <c r="A12" s="155">
        <v>333</v>
      </c>
      <c r="B12" s="113" t="s">
        <v>223</v>
      </c>
      <c r="C12" s="112"/>
      <c r="D12" s="114" t="s">
        <v>219</v>
      </c>
      <c r="E12" s="126">
        <f t="shared" si="7"/>
        <v>4303</v>
      </c>
      <c r="F12" s="115">
        <v>1150</v>
      </c>
      <c r="G12" s="115">
        <v>3153</v>
      </c>
      <c r="H12" s="38">
        <v>0</v>
      </c>
      <c r="I12" s="38">
        <f t="shared" si="8"/>
        <v>4513</v>
      </c>
      <c r="J12" s="115">
        <v>1225</v>
      </c>
      <c r="K12" s="115">
        <v>3288</v>
      </c>
      <c r="L12" s="38">
        <v>0</v>
      </c>
      <c r="M12" s="38">
        <f t="shared" si="9"/>
        <v>4465</v>
      </c>
      <c r="N12" s="115">
        <v>1256</v>
      </c>
      <c r="O12" s="115">
        <v>3209</v>
      </c>
      <c r="P12" s="38">
        <v>0</v>
      </c>
      <c r="Q12" s="38">
        <f t="shared" si="10"/>
        <v>4592</v>
      </c>
      <c r="R12" s="115">
        <v>1333</v>
      </c>
      <c r="S12" s="115">
        <v>3259</v>
      </c>
      <c r="T12" s="38">
        <v>0</v>
      </c>
      <c r="U12" s="38">
        <f t="shared" si="11"/>
        <v>4730</v>
      </c>
      <c r="V12" s="115">
        <v>1343</v>
      </c>
      <c r="W12" s="115">
        <v>3387</v>
      </c>
      <c r="X12" s="133">
        <v>0</v>
      </c>
      <c r="Y12" s="116"/>
      <c r="Z12" s="117" t="s">
        <v>221</v>
      </c>
      <c r="AA12" s="20" t="s">
        <v>222</v>
      </c>
      <c r="AB12" s="169"/>
      <c r="AC12" s="106" t="str">
        <f t="shared" si="12"/>
        <v/>
      </c>
      <c r="AD12" s="106" t="str">
        <f t="shared" si="13"/>
        <v/>
      </c>
    </row>
    <row r="13" spans="1:30" s="62" customFormat="1">
      <c r="A13" s="1"/>
      <c r="B13" s="11" t="s">
        <v>178</v>
      </c>
      <c r="C13" s="32"/>
      <c r="D13" s="33"/>
      <c r="E13" s="33"/>
      <c r="F13" s="27"/>
      <c r="G13" s="27"/>
      <c r="H13" s="27"/>
      <c r="I13" s="27"/>
      <c r="J13" s="27"/>
      <c r="K13" s="27"/>
      <c r="L13" s="27"/>
      <c r="M13" s="27"/>
      <c r="N13" s="27"/>
      <c r="O13" s="27"/>
      <c r="P13" s="27"/>
      <c r="Q13" s="27"/>
      <c r="R13" s="27"/>
      <c r="S13" s="27"/>
      <c r="T13" s="27"/>
      <c r="U13" s="27"/>
      <c r="V13" s="27"/>
      <c r="W13" s="27"/>
      <c r="X13" s="27"/>
      <c r="Y13" s="12"/>
      <c r="Z13" s="44"/>
      <c r="AA13" s="4"/>
      <c r="AB13" s="64"/>
    </row>
    <row r="14" spans="1:30" s="62" customFormat="1">
      <c r="A14" s="47"/>
      <c r="B14" s="53" t="s">
        <v>179</v>
      </c>
      <c r="C14" s="47"/>
      <c r="D14" s="47"/>
      <c r="E14" s="47"/>
      <c r="F14" s="47"/>
      <c r="G14" s="47"/>
      <c r="H14" s="47"/>
      <c r="I14" s="47"/>
      <c r="J14" s="47"/>
      <c r="K14" s="47"/>
      <c r="L14" s="47"/>
      <c r="M14" s="47"/>
      <c r="N14" s="47"/>
      <c r="O14" s="47"/>
      <c r="P14" s="47"/>
      <c r="Q14" s="47"/>
      <c r="R14" s="47"/>
      <c r="S14" s="47"/>
      <c r="T14" s="47"/>
      <c r="U14" s="47"/>
      <c r="V14" s="47"/>
      <c r="W14" s="47"/>
      <c r="X14" s="47"/>
      <c r="Y14" s="47"/>
      <c r="Z14" s="44"/>
      <c r="AB14" s="64"/>
    </row>
    <row r="15" spans="1:30" s="62" customFormat="1">
      <c r="A15" s="47"/>
      <c r="B15" s="53" t="s">
        <v>180</v>
      </c>
      <c r="C15" s="47"/>
      <c r="D15" s="47"/>
      <c r="E15" s="47"/>
      <c r="F15" s="47"/>
      <c r="G15" s="47"/>
      <c r="H15" s="47"/>
      <c r="I15" s="47"/>
      <c r="J15" s="47"/>
      <c r="K15" s="47"/>
      <c r="L15" s="47"/>
      <c r="M15" s="47"/>
      <c r="N15" s="47"/>
      <c r="O15" s="47"/>
      <c r="P15" s="47"/>
      <c r="Q15" s="47"/>
      <c r="R15" s="47"/>
      <c r="S15" s="47"/>
      <c r="T15" s="47"/>
      <c r="U15" s="47"/>
      <c r="V15" s="47"/>
      <c r="W15" s="47"/>
      <c r="X15" s="47"/>
      <c r="Y15" s="47"/>
      <c r="Z15" s="44"/>
      <c r="AB15" s="64"/>
    </row>
    <row r="16" spans="1:30" s="62" customFormat="1">
      <c r="A16" s="47"/>
      <c r="B16" s="53" t="s">
        <v>181</v>
      </c>
      <c r="C16" s="47"/>
      <c r="D16" s="47"/>
      <c r="E16" s="47"/>
      <c r="F16" s="47"/>
      <c r="G16" s="47"/>
      <c r="H16" s="47"/>
      <c r="I16" s="47"/>
      <c r="J16" s="47"/>
      <c r="K16" s="47"/>
      <c r="L16" s="47"/>
      <c r="M16" s="47"/>
      <c r="N16" s="47"/>
      <c r="O16" s="47"/>
      <c r="P16" s="47"/>
      <c r="Q16" s="47"/>
      <c r="R16" s="47"/>
      <c r="S16" s="47"/>
      <c r="T16" s="47"/>
      <c r="U16" s="47"/>
      <c r="V16" s="47"/>
      <c r="W16" s="47"/>
      <c r="X16" s="47"/>
      <c r="Y16" s="47"/>
      <c r="Z16" s="44"/>
      <c r="AB16" s="64"/>
    </row>
    <row r="17" spans="1:28" s="62" customFormat="1">
      <c r="A17" s="47"/>
      <c r="B17" s="53" t="s">
        <v>182</v>
      </c>
      <c r="C17" s="47"/>
      <c r="D17" s="47"/>
      <c r="E17" s="47"/>
      <c r="F17" s="47"/>
      <c r="G17" s="47"/>
      <c r="H17" s="47"/>
      <c r="I17" s="47"/>
      <c r="J17" s="47"/>
      <c r="K17" s="47"/>
      <c r="L17" s="47"/>
      <c r="M17" s="47"/>
      <c r="N17" s="47"/>
      <c r="O17" s="47"/>
      <c r="P17" s="47"/>
      <c r="Q17" s="47"/>
      <c r="R17" s="47"/>
      <c r="S17" s="47"/>
      <c r="T17" s="47"/>
      <c r="U17" s="47"/>
      <c r="V17" s="47"/>
      <c r="W17" s="47"/>
      <c r="X17" s="47"/>
      <c r="Y17" s="47"/>
      <c r="Z17" s="51"/>
      <c r="AB17" s="64"/>
    </row>
    <row r="18" spans="1:28" s="62" customFormat="1">
      <c r="A18" s="47"/>
      <c r="B18" s="53" t="s">
        <v>183</v>
      </c>
      <c r="C18" s="47"/>
      <c r="D18" s="47"/>
      <c r="E18" s="47"/>
      <c r="F18" s="47"/>
      <c r="G18" s="47"/>
      <c r="H18" s="47"/>
      <c r="I18" s="47"/>
      <c r="J18" s="47"/>
      <c r="K18" s="47"/>
      <c r="L18" s="47"/>
      <c r="M18" s="47"/>
      <c r="N18" s="47"/>
      <c r="O18" s="47"/>
      <c r="P18" s="47"/>
      <c r="Q18" s="47"/>
      <c r="R18" s="47"/>
      <c r="S18" s="47"/>
      <c r="T18" s="47"/>
      <c r="U18" s="47"/>
      <c r="V18" s="47"/>
      <c r="W18" s="47"/>
      <c r="X18" s="47"/>
      <c r="Y18" s="47"/>
      <c r="Z18" s="66"/>
      <c r="AB18" s="64"/>
    </row>
  </sheetData>
  <mergeCells count="17">
    <mergeCell ref="AA3:AA4"/>
    <mergeCell ref="B10:D10"/>
    <mergeCell ref="AB3:AB4"/>
    <mergeCell ref="AC3:AD3"/>
    <mergeCell ref="B5:D5"/>
    <mergeCell ref="A1:AA1"/>
    <mergeCell ref="B2:D2"/>
    <mergeCell ref="A3:A4"/>
    <mergeCell ref="B3:C4"/>
    <mergeCell ref="D3:D4"/>
    <mergeCell ref="E3:H3"/>
    <mergeCell ref="I3:L3"/>
    <mergeCell ref="M3:P3"/>
    <mergeCell ref="Q3:T3"/>
    <mergeCell ref="U3:X3"/>
    <mergeCell ref="Y3:Y4"/>
    <mergeCell ref="Z3:Z4"/>
  </mergeCells>
  <phoneticPr fontId="1" type="noConversion"/>
  <conditionalFormatting sqref="E3 I3 M3 Q3 U3 E4:X4 AC5:AD12">
    <cfRule type="cellIs" dxfId="24" priority="9" operator="equal">
      <formula>"…"</formula>
    </cfRule>
  </conditionalFormatting>
  <conditionalFormatting sqref="AC5:AD12">
    <cfRule type="cellIs" dxfId="23" priority="8" operator="equal">
      <formula>"… "</formula>
    </cfRule>
  </conditionalFormatting>
  <pageMargins left="0.7" right="0.7" top="0.75" bottom="0.75" header="0.3" footer="0.3"/>
  <pageSetup paperSize="8" scale="61" orientation="landscape" r:id="rId1"/>
  <legacyDrawing r:id="rId2"/>
</worksheet>
</file>

<file path=xl/worksheets/sheet2.xml><?xml version="1.0" encoding="utf-8"?>
<worksheet xmlns="http://schemas.openxmlformats.org/spreadsheetml/2006/main" xmlns:r="http://schemas.openxmlformats.org/officeDocument/2006/relationships">
  <sheetPr>
    <tabColor rgb="FFFFFF00"/>
  </sheetPr>
  <dimension ref="A1:AD28"/>
  <sheetViews>
    <sheetView zoomScaleNormal="100" workbookViewId="0">
      <selection activeCell="N19" sqref="N19"/>
    </sheetView>
  </sheetViews>
  <sheetFormatPr defaultRowHeight="16.5"/>
  <cols>
    <col min="1" max="1" width="5.125" style="42" customWidth="1"/>
    <col min="2" max="2" width="9" style="42"/>
    <col min="3" max="3" width="44.375" style="42" customWidth="1"/>
    <col min="4" max="4" width="7.5" style="42" bestFit="1" customWidth="1"/>
    <col min="5" max="5" width="7.5" style="42" customWidth="1"/>
    <col min="6" max="24" width="9.625" style="42" customWidth="1"/>
    <col min="25" max="25" width="7" style="42" bestFit="1" customWidth="1"/>
    <col min="26" max="26" width="31.625" style="54" customWidth="1"/>
    <col min="27" max="27" width="10.625" customWidth="1"/>
    <col min="28" max="28" width="10.875" style="59" customWidth="1"/>
  </cols>
  <sheetData>
    <row r="1" spans="1:30" ht="25.5">
      <c r="A1" s="245" t="s">
        <v>212</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56"/>
    </row>
    <row r="2" spans="1:30">
      <c r="A2" s="16"/>
      <c r="B2" s="246"/>
      <c r="C2" s="246"/>
      <c r="D2" s="246"/>
      <c r="E2" s="81"/>
      <c r="F2" s="17"/>
      <c r="G2" s="17"/>
      <c r="H2" s="17"/>
      <c r="I2" s="17"/>
      <c r="J2" s="17"/>
      <c r="K2" s="17"/>
      <c r="L2" s="17"/>
      <c r="M2" s="17"/>
      <c r="N2" s="17"/>
      <c r="O2" s="17"/>
      <c r="P2" s="17"/>
      <c r="Q2" s="17"/>
      <c r="R2" s="17"/>
      <c r="S2" s="17"/>
      <c r="T2" s="17"/>
      <c r="U2" s="17"/>
      <c r="V2" s="17"/>
      <c r="W2" s="17"/>
      <c r="X2" s="17"/>
      <c r="Y2" s="18"/>
      <c r="Z2" s="52"/>
      <c r="AA2" s="19"/>
      <c r="AB2" s="57"/>
    </row>
    <row r="3" spans="1:30">
      <c r="A3" s="251" t="s">
        <v>0</v>
      </c>
      <c r="B3" s="247" t="s">
        <v>6</v>
      </c>
      <c r="C3" s="247"/>
      <c r="D3" s="247" t="s">
        <v>1</v>
      </c>
      <c r="E3" s="247" t="s">
        <v>2</v>
      </c>
      <c r="F3" s="247"/>
      <c r="G3" s="247"/>
      <c r="H3" s="247"/>
      <c r="I3" s="247" t="s">
        <v>15</v>
      </c>
      <c r="J3" s="247"/>
      <c r="K3" s="247"/>
      <c r="L3" s="247"/>
      <c r="M3" s="247" t="s">
        <v>19</v>
      </c>
      <c r="N3" s="247"/>
      <c r="O3" s="247"/>
      <c r="P3" s="247"/>
      <c r="Q3" s="249" t="s">
        <v>188</v>
      </c>
      <c r="R3" s="250"/>
      <c r="S3" s="250"/>
      <c r="T3" s="251"/>
      <c r="U3" s="247" t="s">
        <v>201</v>
      </c>
      <c r="V3" s="247"/>
      <c r="W3" s="247"/>
      <c r="X3" s="247"/>
      <c r="Y3" s="252" t="s">
        <v>3</v>
      </c>
      <c r="Z3" s="254" t="s">
        <v>24</v>
      </c>
      <c r="AA3" s="256" t="s">
        <v>7</v>
      </c>
      <c r="AB3" s="241" t="s">
        <v>79</v>
      </c>
      <c r="AC3" s="243" t="s">
        <v>76</v>
      </c>
      <c r="AD3" s="243"/>
    </row>
    <row r="4" spans="1:30">
      <c r="A4" s="257"/>
      <c r="B4" s="247"/>
      <c r="C4" s="247"/>
      <c r="D4" s="247"/>
      <c r="E4" s="70" t="s">
        <v>202</v>
      </c>
      <c r="F4" s="156" t="s">
        <v>4</v>
      </c>
      <c r="G4" s="156" t="s">
        <v>5</v>
      </c>
      <c r="H4" s="70" t="s">
        <v>203</v>
      </c>
      <c r="I4" s="70" t="s">
        <v>202</v>
      </c>
      <c r="J4" s="156" t="s">
        <v>4</v>
      </c>
      <c r="K4" s="156" t="s">
        <v>5</v>
      </c>
      <c r="L4" s="70" t="s">
        <v>203</v>
      </c>
      <c r="M4" s="70" t="s">
        <v>202</v>
      </c>
      <c r="N4" s="156" t="s">
        <v>4</v>
      </c>
      <c r="O4" s="156" t="s">
        <v>5</v>
      </c>
      <c r="P4" s="70" t="s">
        <v>203</v>
      </c>
      <c r="Q4" s="70" t="s">
        <v>202</v>
      </c>
      <c r="R4" s="156" t="s">
        <v>4</v>
      </c>
      <c r="S4" s="156" t="s">
        <v>5</v>
      </c>
      <c r="T4" s="70" t="s">
        <v>203</v>
      </c>
      <c r="U4" s="70" t="s">
        <v>202</v>
      </c>
      <c r="V4" s="156" t="s">
        <v>4</v>
      </c>
      <c r="W4" s="156" t="s">
        <v>5</v>
      </c>
      <c r="X4" s="70" t="s">
        <v>203</v>
      </c>
      <c r="Y4" s="253"/>
      <c r="Z4" s="255"/>
      <c r="AA4" s="256"/>
      <c r="AB4" s="242"/>
      <c r="AC4" s="80" t="s">
        <v>77</v>
      </c>
      <c r="AD4" s="80" t="s">
        <v>78</v>
      </c>
    </row>
    <row r="5" spans="1:30" s="84" customFormat="1" ht="24">
      <c r="A5" s="163"/>
      <c r="B5" s="244" t="s">
        <v>269</v>
      </c>
      <c r="C5" s="244"/>
      <c r="D5" s="244"/>
      <c r="E5" s="98"/>
      <c r="F5" s="87"/>
      <c r="G5" s="87"/>
      <c r="H5" s="87"/>
      <c r="I5" s="87"/>
      <c r="J5" s="87"/>
      <c r="K5" s="87"/>
      <c r="L5" s="87"/>
      <c r="M5" s="87"/>
      <c r="N5" s="82"/>
      <c r="O5" s="87"/>
      <c r="P5" s="87"/>
      <c r="Q5" s="87"/>
      <c r="R5" s="87"/>
      <c r="S5" s="87"/>
      <c r="T5" s="87"/>
      <c r="U5" s="87"/>
      <c r="V5" s="87"/>
      <c r="W5" s="87"/>
      <c r="X5" s="87"/>
      <c r="Y5" s="88"/>
      <c r="Z5" s="89" t="s">
        <v>20</v>
      </c>
      <c r="AA5" s="90"/>
      <c r="AB5" s="101"/>
      <c r="AC5" s="84" t="str">
        <f>IF(ISBLANK(V5),"",IF(IF(R5&lt;=S5,1,-1)*IF(V5&lt;=W5,1,-1)&lt;0,"請確認",""))</f>
        <v/>
      </c>
      <c r="AD5" s="84" t="str">
        <f>IF(OR(ISBLANK(V5),ISBLANK(W5),ISTEXT(V5),ISTEXT(W5)),"",IF(OR((V5+W5)/(R5+S5)&gt;1.3,(V5+W5)/(R5+S5)&lt;0.7),"請備註",""))</f>
        <v/>
      </c>
    </row>
    <row r="6" spans="1:30" s="62" customFormat="1" ht="79.5">
      <c r="A6" s="5">
        <v>224</v>
      </c>
      <c r="B6" s="61" t="s">
        <v>21</v>
      </c>
      <c r="C6" s="13"/>
      <c r="D6" s="6" t="s">
        <v>88</v>
      </c>
      <c r="E6" s="125">
        <f>SUM(F6:H6)</f>
        <v>39899</v>
      </c>
      <c r="F6" s="7">
        <v>19137</v>
      </c>
      <c r="G6" s="7">
        <v>20762</v>
      </c>
      <c r="H6" s="7">
        <v>0</v>
      </c>
      <c r="I6" s="7">
        <f>SUM(J6:L6)</f>
        <v>36844</v>
      </c>
      <c r="J6" s="7">
        <v>17574</v>
      </c>
      <c r="K6" s="7">
        <v>19270</v>
      </c>
      <c r="L6" s="7">
        <v>0</v>
      </c>
      <c r="M6" s="7">
        <f>SUM(N6:O6)</f>
        <v>33192</v>
      </c>
      <c r="N6" s="7">
        <v>15664</v>
      </c>
      <c r="O6" s="7">
        <v>17528</v>
      </c>
      <c r="P6" s="7">
        <v>0</v>
      </c>
      <c r="Q6" s="7">
        <f>SUM(R6:T6)</f>
        <v>30563</v>
      </c>
      <c r="R6" s="7">
        <v>14229</v>
      </c>
      <c r="S6" s="7">
        <v>16334</v>
      </c>
      <c r="T6" s="7">
        <v>0</v>
      </c>
      <c r="U6" s="7">
        <f>SUM(V6:X6)</f>
        <v>29344</v>
      </c>
      <c r="V6" s="164">
        <v>13594</v>
      </c>
      <c r="W6" s="164">
        <v>15750</v>
      </c>
      <c r="X6" s="7">
        <v>0</v>
      </c>
      <c r="Y6" s="8"/>
      <c r="Z6" s="45" t="s">
        <v>99</v>
      </c>
      <c r="AA6" s="4" t="s">
        <v>100</v>
      </c>
      <c r="AB6" s="83"/>
      <c r="AC6" t="str">
        <f t="shared" ref="AC6:AC22" si="0">IF(ISBLANK(V6),"",IF(IF(R6&lt;=S6,1,-1)*IF(V6&lt;=W6,1,-1)&lt;0,"請確認",""))</f>
        <v/>
      </c>
      <c r="AD6" t="str">
        <f t="shared" ref="AD6:AD22" si="1">IF(OR(ISBLANK(V6),ISBLANK(W6),ISTEXT(V6),ISTEXT(W6)),"",IF(OR((V6+W6)/(R6+S6)&gt;1.3,(V6+W6)/(R6+S6)&lt;0.7),"請備註",""))</f>
        <v/>
      </c>
    </row>
    <row r="7" spans="1:30" s="62" customFormat="1" ht="24">
      <c r="A7" s="5">
        <v>225</v>
      </c>
      <c r="B7" s="61" t="s">
        <v>36</v>
      </c>
      <c r="C7" s="13"/>
      <c r="D7" s="6"/>
      <c r="E7" s="125"/>
      <c r="F7" s="9"/>
      <c r="G7" s="9"/>
      <c r="H7" s="7"/>
      <c r="I7" s="7"/>
      <c r="J7" s="9"/>
      <c r="K7" s="9"/>
      <c r="L7" s="9"/>
      <c r="M7" s="7"/>
      <c r="N7" s="9"/>
      <c r="O7" s="9"/>
      <c r="P7" s="9"/>
      <c r="Q7" s="7"/>
      <c r="R7" s="9"/>
      <c r="S7" s="9"/>
      <c r="T7" s="9"/>
      <c r="U7" s="7"/>
      <c r="V7" s="165"/>
      <c r="W7" s="165"/>
      <c r="X7" s="7"/>
      <c r="Y7" s="8"/>
      <c r="Z7" s="45" t="s">
        <v>20</v>
      </c>
      <c r="AA7" s="4" t="s">
        <v>100</v>
      </c>
      <c r="AB7" s="83"/>
      <c r="AC7" t="str">
        <f t="shared" si="0"/>
        <v/>
      </c>
      <c r="AD7" t="str">
        <f t="shared" si="1"/>
        <v/>
      </c>
    </row>
    <row r="8" spans="1:30" s="62" customFormat="1" ht="66" customHeight="1">
      <c r="A8" s="5"/>
      <c r="B8" s="61" t="s">
        <v>101</v>
      </c>
      <c r="C8" s="13"/>
      <c r="D8" s="6" t="s">
        <v>26</v>
      </c>
      <c r="E8" s="125">
        <f t="shared" ref="E8:E22" si="2">SUM(F8:H8)</f>
        <v>1844</v>
      </c>
      <c r="F8" s="7">
        <v>956</v>
      </c>
      <c r="G8" s="7">
        <v>888</v>
      </c>
      <c r="H8" s="7">
        <v>0</v>
      </c>
      <c r="I8" s="7">
        <f t="shared" ref="I8:I22" si="3">SUM(J8:L8)</f>
        <v>1822</v>
      </c>
      <c r="J8" s="7">
        <v>932</v>
      </c>
      <c r="K8" s="7">
        <v>890</v>
      </c>
      <c r="L8" s="7">
        <v>0</v>
      </c>
      <c r="M8" s="7">
        <f t="shared" ref="M8:M22" si="4">SUM(N8:O8)</f>
        <v>1684</v>
      </c>
      <c r="N8" s="7">
        <v>866</v>
      </c>
      <c r="O8" s="7">
        <v>818</v>
      </c>
      <c r="P8" s="7">
        <v>0</v>
      </c>
      <c r="Q8" s="7">
        <f t="shared" ref="Q8:Q22" si="5">SUM(R8:T8)</f>
        <v>1466</v>
      </c>
      <c r="R8" s="7">
        <v>730</v>
      </c>
      <c r="S8" s="7">
        <v>736</v>
      </c>
      <c r="T8" s="7">
        <v>0</v>
      </c>
      <c r="U8" s="7">
        <f t="shared" ref="U8:U22" si="6">SUM(V8:X8)</f>
        <v>1544</v>
      </c>
      <c r="V8" s="164">
        <v>796</v>
      </c>
      <c r="W8" s="164">
        <v>748</v>
      </c>
      <c r="X8" s="7">
        <v>0</v>
      </c>
      <c r="Y8" s="8"/>
      <c r="Z8" s="45" t="s">
        <v>102</v>
      </c>
      <c r="AA8" s="4"/>
      <c r="AB8" s="144" t="s">
        <v>283</v>
      </c>
      <c r="AC8" t="str">
        <f t="shared" si="0"/>
        <v>請確認</v>
      </c>
      <c r="AD8" t="str">
        <f t="shared" si="1"/>
        <v/>
      </c>
    </row>
    <row r="9" spans="1:30" s="62" customFormat="1" ht="92.25">
      <c r="A9" s="5"/>
      <c r="B9" s="61" t="s">
        <v>16</v>
      </c>
      <c r="C9" s="13"/>
      <c r="D9" s="6" t="s">
        <v>103</v>
      </c>
      <c r="E9" s="125">
        <f t="shared" si="2"/>
        <v>470</v>
      </c>
      <c r="F9" s="7">
        <v>213</v>
      </c>
      <c r="G9" s="7">
        <v>257</v>
      </c>
      <c r="H9" s="7">
        <v>0</v>
      </c>
      <c r="I9" s="7">
        <f t="shared" si="3"/>
        <v>496</v>
      </c>
      <c r="J9" s="7">
        <v>236</v>
      </c>
      <c r="K9" s="7">
        <v>260</v>
      </c>
      <c r="L9" s="7">
        <v>0</v>
      </c>
      <c r="M9" s="7">
        <f t="shared" si="4"/>
        <v>450</v>
      </c>
      <c r="N9" s="7">
        <v>214</v>
      </c>
      <c r="O9" s="7">
        <v>236</v>
      </c>
      <c r="P9" s="7">
        <v>0</v>
      </c>
      <c r="Q9" s="7">
        <f t="shared" si="5"/>
        <v>425</v>
      </c>
      <c r="R9" s="7">
        <v>191</v>
      </c>
      <c r="S9" s="7">
        <v>234</v>
      </c>
      <c r="T9" s="7">
        <v>0</v>
      </c>
      <c r="U9" s="7">
        <f t="shared" si="6"/>
        <v>471</v>
      </c>
      <c r="V9" s="164">
        <v>218</v>
      </c>
      <c r="W9" s="164">
        <v>253</v>
      </c>
      <c r="X9" s="7">
        <v>0</v>
      </c>
      <c r="Y9" s="8"/>
      <c r="Z9" s="45" t="s">
        <v>104</v>
      </c>
      <c r="AA9" s="4"/>
      <c r="AB9" s="83"/>
      <c r="AC9" t="str">
        <f t="shared" si="0"/>
        <v/>
      </c>
      <c r="AD9" t="str">
        <f t="shared" si="1"/>
        <v/>
      </c>
    </row>
    <row r="10" spans="1:30" s="62" customFormat="1" ht="33.75">
      <c r="A10" s="5">
        <v>226</v>
      </c>
      <c r="B10" s="61" t="s">
        <v>105</v>
      </c>
      <c r="C10" s="13"/>
      <c r="D10" s="6" t="s">
        <v>88</v>
      </c>
      <c r="E10" s="125">
        <f t="shared" si="2"/>
        <v>428</v>
      </c>
      <c r="F10" s="7">
        <v>38</v>
      </c>
      <c r="G10" s="7">
        <v>390</v>
      </c>
      <c r="H10" s="7">
        <v>0</v>
      </c>
      <c r="I10" s="7">
        <f t="shared" si="3"/>
        <v>379</v>
      </c>
      <c r="J10" s="7">
        <v>42</v>
      </c>
      <c r="K10" s="7">
        <v>337</v>
      </c>
      <c r="L10" s="7">
        <v>0</v>
      </c>
      <c r="M10" s="7">
        <f t="shared" si="4"/>
        <v>371</v>
      </c>
      <c r="N10" s="7">
        <v>56</v>
      </c>
      <c r="O10" s="7">
        <v>315</v>
      </c>
      <c r="P10" s="7">
        <v>0</v>
      </c>
      <c r="Q10" s="7">
        <f t="shared" si="5"/>
        <v>368</v>
      </c>
      <c r="R10" s="7">
        <v>41</v>
      </c>
      <c r="S10" s="7">
        <v>327</v>
      </c>
      <c r="T10" s="7">
        <v>0</v>
      </c>
      <c r="U10" s="7">
        <f t="shared" si="6"/>
        <v>372</v>
      </c>
      <c r="V10" s="164">
        <v>37</v>
      </c>
      <c r="W10" s="164">
        <v>335</v>
      </c>
      <c r="X10" s="7">
        <v>0</v>
      </c>
      <c r="Y10" s="8"/>
      <c r="Z10" s="35" t="s">
        <v>106</v>
      </c>
      <c r="AA10" s="4" t="s">
        <v>100</v>
      </c>
      <c r="AB10" s="83"/>
      <c r="AC10" t="str">
        <f t="shared" si="0"/>
        <v/>
      </c>
      <c r="AD10" t="str">
        <f t="shared" si="1"/>
        <v/>
      </c>
    </row>
    <row r="11" spans="1:30" s="62" customFormat="1" ht="79.5">
      <c r="A11" s="5">
        <v>227</v>
      </c>
      <c r="B11" s="72" t="s">
        <v>107</v>
      </c>
      <c r="C11" s="13"/>
      <c r="D11" s="6" t="s">
        <v>103</v>
      </c>
      <c r="E11" s="125">
        <f t="shared" si="2"/>
        <v>17979</v>
      </c>
      <c r="F11" s="7">
        <v>6854</v>
      </c>
      <c r="G11" s="7">
        <v>11125</v>
      </c>
      <c r="H11" s="7">
        <v>0</v>
      </c>
      <c r="I11" s="7">
        <f t="shared" si="3"/>
        <v>17141</v>
      </c>
      <c r="J11" s="7">
        <v>6540</v>
      </c>
      <c r="K11" s="7">
        <v>10601</v>
      </c>
      <c r="L11" s="7">
        <v>0</v>
      </c>
      <c r="M11" s="7">
        <f t="shared" si="4"/>
        <v>16449</v>
      </c>
      <c r="N11" s="7">
        <v>6548</v>
      </c>
      <c r="O11" s="7">
        <v>9901</v>
      </c>
      <c r="P11" s="7">
        <v>0</v>
      </c>
      <c r="Q11" s="7">
        <f t="shared" si="5"/>
        <v>15368</v>
      </c>
      <c r="R11" s="7">
        <v>5734</v>
      </c>
      <c r="S11" s="7">
        <v>9634</v>
      </c>
      <c r="T11" s="7">
        <v>0</v>
      </c>
      <c r="U11" s="7">
        <f t="shared" si="6"/>
        <v>15091</v>
      </c>
      <c r="V11" s="164">
        <v>5658</v>
      </c>
      <c r="W11" s="164">
        <v>9433</v>
      </c>
      <c r="X11" s="7">
        <v>0</v>
      </c>
      <c r="Y11" s="8"/>
      <c r="Z11" s="45" t="s">
        <v>108</v>
      </c>
      <c r="AA11" s="4" t="s">
        <v>100</v>
      </c>
      <c r="AB11" s="83"/>
      <c r="AC11" t="str">
        <f t="shared" si="0"/>
        <v/>
      </c>
      <c r="AD11" t="str">
        <f t="shared" si="1"/>
        <v/>
      </c>
    </row>
    <row r="12" spans="1:30" s="62" customFormat="1" ht="22.5">
      <c r="A12" s="5">
        <v>228</v>
      </c>
      <c r="B12" s="61" t="s">
        <v>109</v>
      </c>
      <c r="C12" s="13"/>
      <c r="D12" s="6" t="s">
        <v>26</v>
      </c>
      <c r="E12" s="125">
        <f t="shared" si="2"/>
        <v>25</v>
      </c>
      <c r="F12" s="7">
        <v>3</v>
      </c>
      <c r="G12" s="7">
        <v>22</v>
      </c>
      <c r="H12" s="7">
        <v>0</v>
      </c>
      <c r="I12" s="7">
        <f t="shared" si="3"/>
        <v>31</v>
      </c>
      <c r="J12" s="7">
        <v>5</v>
      </c>
      <c r="K12" s="7">
        <v>26</v>
      </c>
      <c r="L12" s="7">
        <v>0</v>
      </c>
      <c r="M12" s="7">
        <f t="shared" si="4"/>
        <v>46</v>
      </c>
      <c r="N12" s="7">
        <v>8</v>
      </c>
      <c r="O12" s="7">
        <v>38</v>
      </c>
      <c r="P12" s="7">
        <v>0</v>
      </c>
      <c r="Q12" s="7">
        <f t="shared" si="5"/>
        <v>53</v>
      </c>
      <c r="R12" s="7">
        <v>8</v>
      </c>
      <c r="S12" s="7">
        <v>45</v>
      </c>
      <c r="T12" s="7">
        <v>0</v>
      </c>
      <c r="U12" s="7">
        <f t="shared" si="6"/>
        <v>51</v>
      </c>
      <c r="V12" s="164">
        <v>8</v>
      </c>
      <c r="W12" s="164">
        <v>43</v>
      </c>
      <c r="X12" s="7">
        <v>0</v>
      </c>
      <c r="Y12" s="8"/>
      <c r="Z12" s="45" t="s">
        <v>37</v>
      </c>
      <c r="AA12" s="4" t="s">
        <v>100</v>
      </c>
      <c r="AB12" s="83"/>
      <c r="AC12" t="str">
        <f t="shared" si="0"/>
        <v/>
      </c>
      <c r="AD12" t="str">
        <f t="shared" si="1"/>
        <v/>
      </c>
    </row>
    <row r="13" spans="1:30" s="63" customFormat="1" ht="22.5">
      <c r="A13" s="5">
        <v>245</v>
      </c>
      <c r="B13" s="61" t="s">
        <v>128</v>
      </c>
      <c r="C13" s="13"/>
      <c r="D13" s="6" t="s">
        <v>8</v>
      </c>
      <c r="E13" s="125">
        <f t="shared" si="2"/>
        <v>57</v>
      </c>
      <c r="F13" s="7">
        <v>43</v>
      </c>
      <c r="G13" s="7">
        <v>14</v>
      </c>
      <c r="H13" s="7">
        <v>0</v>
      </c>
      <c r="I13" s="7">
        <f t="shared" si="3"/>
        <v>61</v>
      </c>
      <c r="J13" s="7">
        <v>46</v>
      </c>
      <c r="K13" s="7">
        <v>15</v>
      </c>
      <c r="L13" s="7">
        <v>0</v>
      </c>
      <c r="M13" s="7">
        <f t="shared" si="4"/>
        <v>48</v>
      </c>
      <c r="N13" s="7">
        <v>40</v>
      </c>
      <c r="O13" s="7">
        <v>8</v>
      </c>
      <c r="P13" s="7">
        <v>0</v>
      </c>
      <c r="Q13" s="7">
        <f t="shared" si="5"/>
        <v>51</v>
      </c>
      <c r="R13" s="7">
        <v>42</v>
      </c>
      <c r="S13" s="7">
        <v>9</v>
      </c>
      <c r="T13" s="7">
        <v>0</v>
      </c>
      <c r="U13" s="7">
        <f t="shared" si="6"/>
        <v>52</v>
      </c>
      <c r="V13" s="164">
        <v>44</v>
      </c>
      <c r="W13" s="164">
        <v>8</v>
      </c>
      <c r="X13" s="7">
        <v>0</v>
      </c>
      <c r="Y13" s="22" t="s">
        <v>87</v>
      </c>
      <c r="Z13" s="45" t="s">
        <v>49</v>
      </c>
      <c r="AA13" s="4" t="s">
        <v>11</v>
      </c>
      <c r="AB13" s="83"/>
      <c r="AC13" s="73" t="str">
        <f t="shared" si="0"/>
        <v/>
      </c>
      <c r="AD13" s="73" t="str">
        <f t="shared" si="1"/>
        <v/>
      </c>
    </row>
    <row r="14" spans="1:30" s="63" customFormat="1" ht="22.5">
      <c r="A14" s="5">
        <v>246</v>
      </c>
      <c r="B14" s="61" t="s">
        <v>129</v>
      </c>
      <c r="C14" s="13"/>
      <c r="D14" s="6" t="s">
        <v>8</v>
      </c>
      <c r="E14" s="125">
        <f t="shared" si="2"/>
        <v>15</v>
      </c>
      <c r="F14" s="7">
        <v>9</v>
      </c>
      <c r="G14" s="7">
        <v>6</v>
      </c>
      <c r="H14" s="7">
        <v>0</v>
      </c>
      <c r="I14" s="7">
        <f t="shared" si="3"/>
        <v>15</v>
      </c>
      <c r="J14" s="7">
        <v>7</v>
      </c>
      <c r="K14" s="7">
        <v>8</v>
      </c>
      <c r="L14" s="7">
        <v>0</v>
      </c>
      <c r="M14" s="7">
        <f t="shared" si="4"/>
        <v>15</v>
      </c>
      <c r="N14" s="7">
        <v>7</v>
      </c>
      <c r="O14" s="7">
        <v>8</v>
      </c>
      <c r="P14" s="7">
        <v>0</v>
      </c>
      <c r="Q14" s="7">
        <f t="shared" si="5"/>
        <v>15</v>
      </c>
      <c r="R14" s="7">
        <v>9</v>
      </c>
      <c r="S14" s="7">
        <v>6</v>
      </c>
      <c r="T14" s="7">
        <v>0</v>
      </c>
      <c r="U14" s="7">
        <f t="shared" si="6"/>
        <v>15</v>
      </c>
      <c r="V14" s="164">
        <v>9</v>
      </c>
      <c r="W14" s="164">
        <v>6</v>
      </c>
      <c r="X14" s="7">
        <v>0</v>
      </c>
      <c r="Y14" s="22" t="s">
        <v>87</v>
      </c>
      <c r="Z14" s="45" t="s">
        <v>50</v>
      </c>
      <c r="AA14" s="4" t="s">
        <v>11</v>
      </c>
      <c r="AB14" s="83"/>
      <c r="AC14" s="73" t="str">
        <f t="shared" si="0"/>
        <v/>
      </c>
      <c r="AD14" s="73" t="str">
        <f t="shared" si="1"/>
        <v/>
      </c>
    </row>
    <row r="15" spans="1:30" s="63" customFormat="1" ht="22.5">
      <c r="A15" s="5">
        <v>247</v>
      </c>
      <c r="B15" s="61" t="s">
        <v>130</v>
      </c>
      <c r="C15" s="13"/>
      <c r="D15" s="6" t="s">
        <v>8</v>
      </c>
      <c r="E15" s="125">
        <f t="shared" si="2"/>
        <v>21</v>
      </c>
      <c r="F15" s="7">
        <v>9</v>
      </c>
      <c r="G15" s="7">
        <v>12</v>
      </c>
      <c r="H15" s="7">
        <v>0</v>
      </c>
      <c r="I15" s="7">
        <f t="shared" si="3"/>
        <v>18</v>
      </c>
      <c r="J15" s="7">
        <v>8</v>
      </c>
      <c r="K15" s="7">
        <v>10</v>
      </c>
      <c r="L15" s="7">
        <v>0</v>
      </c>
      <c r="M15" s="7">
        <f t="shared" si="4"/>
        <v>19</v>
      </c>
      <c r="N15" s="7">
        <v>9</v>
      </c>
      <c r="O15" s="7">
        <v>10</v>
      </c>
      <c r="P15" s="7">
        <v>0</v>
      </c>
      <c r="Q15" s="7">
        <f t="shared" si="5"/>
        <v>21</v>
      </c>
      <c r="R15" s="7">
        <v>11</v>
      </c>
      <c r="S15" s="7">
        <v>10</v>
      </c>
      <c r="T15" s="7">
        <v>0</v>
      </c>
      <c r="U15" s="7">
        <f t="shared" si="6"/>
        <v>21</v>
      </c>
      <c r="V15" s="164">
        <v>12</v>
      </c>
      <c r="W15" s="164">
        <v>9</v>
      </c>
      <c r="X15" s="7">
        <v>0</v>
      </c>
      <c r="Y15" s="22" t="s">
        <v>87</v>
      </c>
      <c r="Z15" s="45" t="s">
        <v>51</v>
      </c>
      <c r="AA15" s="4" t="s">
        <v>11</v>
      </c>
      <c r="AB15" s="83"/>
      <c r="AC15" s="73" t="str">
        <f t="shared" si="0"/>
        <v/>
      </c>
      <c r="AD15" s="73" t="str">
        <f t="shared" si="1"/>
        <v/>
      </c>
    </row>
    <row r="16" spans="1:30" s="63" customFormat="1" ht="22.5">
      <c r="A16" s="5">
        <v>249</v>
      </c>
      <c r="B16" s="61" t="s">
        <v>132</v>
      </c>
      <c r="C16" s="13"/>
      <c r="D16" s="6" t="s">
        <v>8</v>
      </c>
      <c r="E16" s="125">
        <f t="shared" si="2"/>
        <v>18</v>
      </c>
      <c r="F16" s="7">
        <v>6</v>
      </c>
      <c r="G16" s="7">
        <v>12</v>
      </c>
      <c r="H16" s="7">
        <v>0</v>
      </c>
      <c r="I16" s="7">
        <f t="shared" si="3"/>
        <v>17</v>
      </c>
      <c r="J16" s="7">
        <v>4</v>
      </c>
      <c r="K16" s="7">
        <v>13</v>
      </c>
      <c r="L16" s="7">
        <v>0</v>
      </c>
      <c r="M16" s="7">
        <f t="shared" si="4"/>
        <v>17</v>
      </c>
      <c r="N16" s="7">
        <v>5</v>
      </c>
      <c r="O16" s="7">
        <v>12</v>
      </c>
      <c r="P16" s="7">
        <v>0</v>
      </c>
      <c r="Q16" s="7">
        <f t="shared" si="5"/>
        <v>21</v>
      </c>
      <c r="R16" s="7">
        <v>7</v>
      </c>
      <c r="S16" s="7">
        <v>14</v>
      </c>
      <c r="T16" s="7">
        <v>0</v>
      </c>
      <c r="U16" s="7">
        <f t="shared" si="6"/>
        <v>19</v>
      </c>
      <c r="V16" s="164">
        <v>5</v>
      </c>
      <c r="W16" s="164">
        <v>14</v>
      </c>
      <c r="X16" s="7">
        <v>0</v>
      </c>
      <c r="Y16" s="22" t="s">
        <v>87</v>
      </c>
      <c r="Z16" s="45" t="s">
        <v>53</v>
      </c>
      <c r="AA16" s="4" t="s">
        <v>11</v>
      </c>
      <c r="AB16" s="83"/>
      <c r="AC16" s="73" t="str">
        <f t="shared" si="0"/>
        <v/>
      </c>
      <c r="AD16" s="73" t="str">
        <f t="shared" si="1"/>
        <v/>
      </c>
    </row>
    <row r="17" spans="1:30" s="63" customFormat="1" ht="57">
      <c r="A17" s="5">
        <v>250</v>
      </c>
      <c r="B17" s="61" t="s">
        <v>133</v>
      </c>
      <c r="C17" s="13"/>
      <c r="D17" s="6" t="s">
        <v>8</v>
      </c>
      <c r="E17" s="125">
        <f t="shared" si="2"/>
        <v>3704</v>
      </c>
      <c r="F17" s="7">
        <v>1653</v>
      </c>
      <c r="G17" s="7">
        <v>2051</v>
      </c>
      <c r="H17" s="7">
        <v>0</v>
      </c>
      <c r="I17" s="7">
        <f t="shared" si="3"/>
        <v>3668</v>
      </c>
      <c r="J17" s="7">
        <v>1693</v>
      </c>
      <c r="K17" s="7">
        <v>1975</v>
      </c>
      <c r="L17" s="7">
        <v>0</v>
      </c>
      <c r="M17" s="7">
        <f t="shared" si="4"/>
        <v>3591</v>
      </c>
      <c r="N17" s="7">
        <v>1542</v>
      </c>
      <c r="O17" s="7">
        <v>2049</v>
      </c>
      <c r="P17" s="7">
        <v>0</v>
      </c>
      <c r="Q17" s="7">
        <f t="shared" si="5"/>
        <v>3485</v>
      </c>
      <c r="R17" s="7">
        <v>1549</v>
      </c>
      <c r="S17" s="7">
        <v>1936</v>
      </c>
      <c r="T17" s="7">
        <v>0</v>
      </c>
      <c r="U17" s="7">
        <f t="shared" si="6"/>
        <v>3497</v>
      </c>
      <c r="V17" s="164">
        <v>1550</v>
      </c>
      <c r="W17" s="164">
        <v>1947</v>
      </c>
      <c r="X17" s="7">
        <v>0</v>
      </c>
      <c r="Y17" s="22" t="s">
        <v>87</v>
      </c>
      <c r="Z17" s="45" t="s">
        <v>54</v>
      </c>
      <c r="AA17" s="4" t="s">
        <v>11</v>
      </c>
      <c r="AB17" s="83"/>
      <c r="AC17" s="73" t="str">
        <f t="shared" si="0"/>
        <v/>
      </c>
      <c r="AD17" s="73" t="str">
        <f t="shared" si="1"/>
        <v/>
      </c>
    </row>
    <row r="18" spans="1:30" s="63" customFormat="1" ht="60" customHeight="1">
      <c r="A18" s="5">
        <v>251</v>
      </c>
      <c r="B18" s="61" t="s">
        <v>134</v>
      </c>
      <c r="C18" s="13"/>
      <c r="D18" s="6" t="s">
        <v>8</v>
      </c>
      <c r="E18" s="125">
        <f t="shared" si="2"/>
        <v>1404</v>
      </c>
      <c r="F18" s="7">
        <v>817</v>
      </c>
      <c r="G18" s="7">
        <v>587</v>
      </c>
      <c r="H18" s="7">
        <v>0</v>
      </c>
      <c r="I18" s="7">
        <f t="shared" si="3"/>
        <v>510</v>
      </c>
      <c r="J18" s="7">
        <v>261</v>
      </c>
      <c r="K18" s="7">
        <v>249</v>
      </c>
      <c r="L18" s="7">
        <v>0</v>
      </c>
      <c r="M18" s="7">
        <f t="shared" si="4"/>
        <v>64</v>
      </c>
      <c r="N18" s="7">
        <v>25</v>
      </c>
      <c r="O18" s="7">
        <v>39</v>
      </c>
      <c r="P18" s="7">
        <v>0</v>
      </c>
      <c r="Q18" s="7">
        <f t="shared" si="5"/>
        <v>120</v>
      </c>
      <c r="R18" s="7">
        <v>66</v>
      </c>
      <c r="S18" s="7">
        <v>54</v>
      </c>
      <c r="T18" s="7">
        <v>0</v>
      </c>
      <c r="U18" s="7">
        <f t="shared" si="6"/>
        <v>85</v>
      </c>
      <c r="V18" s="164">
        <v>38</v>
      </c>
      <c r="W18" s="164">
        <v>47</v>
      </c>
      <c r="X18" s="7">
        <v>0</v>
      </c>
      <c r="Y18" s="22" t="s">
        <v>87</v>
      </c>
      <c r="Z18" s="45" t="s">
        <v>55</v>
      </c>
      <c r="AA18" s="4" t="s">
        <v>11</v>
      </c>
      <c r="AB18" s="144" t="s">
        <v>281</v>
      </c>
      <c r="AC18" s="73" t="str">
        <f t="shared" si="0"/>
        <v>請確認</v>
      </c>
      <c r="AD18" s="73" t="str">
        <f t="shared" si="1"/>
        <v/>
      </c>
    </row>
    <row r="19" spans="1:30" s="63" customFormat="1" ht="33.75">
      <c r="A19" s="5">
        <v>252</v>
      </c>
      <c r="B19" s="61" t="s">
        <v>135</v>
      </c>
      <c r="C19" s="5"/>
      <c r="D19" s="6" t="s">
        <v>8</v>
      </c>
      <c r="E19" s="125">
        <f t="shared" si="2"/>
        <v>37</v>
      </c>
      <c r="F19" s="7">
        <v>27</v>
      </c>
      <c r="G19" s="7">
        <v>10</v>
      </c>
      <c r="H19" s="7">
        <v>0</v>
      </c>
      <c r="I19" s="7">
        <f t="shared" si="3"/>
        <v>30</v>
      </c>
      <c r="J19" s="40">
        <v>20</v>
      </c>
      <c r="K19" s="23">
        <v>10</v>
      </c>
      <c r="L19" s="7">
        <v>0</v>
      </c>
      <c r="M19" s="7">
        <f t="shared" si="4"/>
        <v>31</v>
      </c>
      <c r="N19" s="40">
        <v>21</v>
      </c>
      <c r="O19" s="23">
        <v>10</v>
      </c>
      <c r="P19" s="7">
        <v>0</v>
      </c>
      <c r="Q19" s="7">
        <f t="shared" si="5"/>
        <v>21</v>
      </c>
      <c r="R19" s="23">
        <v>12</v>
      </c>
      <c r="S19" s="23">
        <v>9</v>
      </c>
      <c r="T19" s="7">
        <v>0</v>
      </c>
      <c r="U19" s="7">
        <f t="shared" si="6"/>
        <v>17</v>
      </c>
      <c r="V19" s="166">
        <v>15</v>
      </c>
      <c r="W19" s="166">
        <v>2</v>
      </c>
      <c r="X19" s="7">
        <v>0</v>
      </c>
      <c r="Y19" s="22" t="s">
        <v>87</v>
      </c>
      <c r="Z19" s="45" t="s">
        <v>56</v>
      </c>
      <c r="AA19" s="4" t="s">
        <v>11</v>
      </c>
      <c r="AB19" s="83"/>
      <c r="AC19" s="73" t="str">
        <f t="shared" si="0"/>
        <v/>
      </c>
      <c r="AD19" s="73" t="str">
        <f t="shared" si="1"/>
        <v/>
      </c>
    </row>
    <row r="20" spans="1:30" s="62" customFormat="1" ht="33.75">
      <c r="A20" s="5">
        <v>253</v>
      </c>
      <c r="B20" s="61" t="s">
        <v>136</v>
      </c>
      <c r="C20" s="13"/>
      <c r="D20" s="6" t="s">
        <v>8</v>
      </c>
      <c r="E20" s="125">
        <f t="shared" si="2"/>
        <v>8257</v>
      </c>
      <c r="F20" s="7">
        <v>3961</v>
      </c>
      <c r="G20" s="7">
        <v>4296</v>
      </c>
      <c r="H20" s="7">
        <v>0</v>
      </c>
      <c r="I20" s="7">
        <f t="shared" si="3"/>
        <v>7296</v>
      </c>
      <c r="J20" s="23">
        <v>3480</v>
      </c>
      <c r="K20" s="23">
        <v>3816</v>
      </c>
      <c r="L20" s="7">
        <v>0</v>
      </c>
      <c r="M20" s="7">
        <f t="shared" si="4"/>
        <v>6243</v>
      </c>
      <c r="N20" s="23">
        <v>3117</v>
      </c>
      <c r="O20" s="23">
        <v>3126</v>
      </c>
      <c r="P20" s="7">
        <v>0</v>
      </c>
      <c r="Q20" s="7">
        <f t="shared" si="5"/>
        <v>5560</v>
      </c>
      <c r="R20" s="23">
        <v>2755</v>
      </c>
      <c r="S20" s="23">
        <v>2805</v>
      </c>
      <c r="T20" s="7">
        <v>0</v>
      </c>
      <c r="U20" s="7">
        <f t="shared" si="6"/>
        <v>5171</v>
      </c>
      <c r="V20" s="166">
        <v>2573</v>
      </c>
      <c r="W20" s="166">
        <v>2598</v>
      </c>
      <c r="X20" s="7">
        <v>0</v>
      </c>
      <c r="Y20" s="22" t="s">
        <v>87</v>
      </c>
      <c r="Z20" s="45" t="s">
        <v>57</v>
      </c>
      <c r="AA20" s="4" t="s">
        <v>11</v>
      </c>
      <c r="AB20" s="83"/>
      <c r="AC20" t="str">
        <f t="shared" si="0"/>
        <v/>
      </c>
      <c r="AD20" t="str">
        <f t="shared" si="1"/>
        <v/>
      </c>
    </row>
    <row r="21" spans="1:30" s="62" customFormat="1" ht="22.5">
      <c r="A21" s="5">
        <v>254</v>
      </c>
      <c r="B21" s="61" t="s">
        <v>137</v>
      </c>
      <c r="C21" s="13"/>
      <c r="D21" s="6" t="s">
        <v>8</v>
      </c>
      <c r="E21" s="125">
        <f t="shared" si="2"/>
        <v>33726</v>
      </c>
      <c r="F21" s="7">
        <v>18910</v>
      </c>
      <c r="G21" s="7">
        <v>14816</v>
      </c>
      <c r="H21" s="7">
        <v>0</v>
      </c>
      <c r="I21" s="7">
        <f t="shared" si="3"/>
        <v>36301</v>
      </c>
      <c r="J21" s="7">
        <v>20308</v>
      </c>
      <c r="K21" s="7">
        <v>15993</v>
      </c>
      <c r="L21" s="7">
        <v>0</v>
      </c>
      <c r="M21" s="7">
        <f t="shared" si="4"/>
        <v>39023</v>
      </c>
      <c r="N21" s="7">
        <v>21817</v>
      </c>
      <c r="O21" s="7">
        <v>17206</v>
      </c>
      <c r="P21" s="7">
        <v>0</v>
      </c>
      <c r="Q21" s="7">
        <f t="shared" si="5"/>
        <v>41113</v>
      </c>
      <c r="R21" s="7">
        <v>23032</v>
      </c>
      <c r="S21" s="7">
        <v>18081</v>
      </c>
      <c r="T21" s="7">
        <v>0</v>
      </c>
      <c r="U21" s="7">
        <f t="shared" si="6"/>
        <v>42582</v>
      </c>
      <c r="V21" s="164">
        <v>23830</v>
      </c>
      <c r="W21" s="164">
        <v>18752</v>
      </c>
      <c r="X21" s="7">
        <v>0</v>
      </c>
      <c r="Y21" s="22" t="s">
        <v>87</v>
      </c>
      <c r="Z21" s="45" t="s">
        <v>58</v>
      </c>
      <c r="AA21" s="4" t="s">
        <v>11</v>
      </c>
      <c r="AB21" s="91"/>
      <c r="AC21" t="str">
        <f t="shared" si="0"/>
        <v/>
      </c>
      <c r="AD21" t="str">
        <f t="shared" si="1"/>
        <v/>
      </c>
    </row>
    <row r="22" spans="1:30" s="62" customFormat="1" ht="22.5">
      <c r="A22" s="10">
        <v>255</v>
      </c>
      <c r="B22" s="129" t="s">
        <v>138</v>
      </c>
      <c r="C22" s="24"/>
      <c r="D22" s="39" t="s">
        <v>8</v>
      </c>
      <c r="E22" s="130">
        <f t="shared" si="2"/>
        <v>1329</v>
      </c>
      <c r="F22" s="38">
        <v>349</v>
      </c>
      <c r="G22" s="38">
        <v>980</v>
      </c>
      <c r="H22" s="38">
        <v>0</v>
      </c>
      <c r="I22" s="38">
        <f t="shared" si="3"/>
        <v>1511</v>
      </c>
      <c r="J22" s="38">
        <v>479</v>
      </c>
      <c r="K22" s="38">
        <v>1032</v>
      </c>
      <c r="L22" s="38">
        <v>0</v>
      </c>
      <c r="M22" s="38">
        <f t="shared" si="4"/>
        <v>1328</v>
      </c>
      <c r="N22" s="38">
        <v>401</v>
      </c>
      <c r="O22" s="38">
        <v>927</v>
      </c>
      <c r="P22" s="38">
        <v>0</v>
      </c>
      <c r="Q22" s="38">
        <f t="shared" si="5"/>
        <v>1305</v>
      </c>
      <c r="R22" s="38">
        <v>441</v>
      </c>
      <c r="S22" s="38">
        <v>864</v>
      </c>
      <c r="T22" s="38">
        <v>0</v>
      </c>
      <c r="U22" s="38">
        <f t="shared" si="6"/>
        <v>1172</v>
      </c>
      <c r="V22" s="115">
        <v>392</v>
      </c>
      <c r="W22" s="115">
        <v>780</v>
      </c>
      <c r="X22" s="131">
        <v>0</v>
      </c>
      <c r="Y22" s="37" t="s">
        <v>87</v>
      </c>
      <c r="Z22" s="46" t="s">
        <v>59</v>
      </c>
      <c r="AA22" s="60" t="s">
        <v>11</v>
      </c>
      <c r="AB22" s="92"/>
      <c r="AC22" t="str">
        <f t="shared" si="0"/>
        <v/>
      </c>
      <c r="AD22" t="str">
        <f t="shared" si="1"/>
        <v/>
      </c>
    </row>
    <row r="23" spans="1:30" s="62" customFormat="1">
      <c r="A23" s="1"/>
      <c r="B23" s="11" t="s">
        <v>178</v>
      </c>
      <c r="C23" s="32"/>
      <c r="D23" s="33"/>
      <c r="E23" s="33"/>
      <c r="F23" s="27"/>
      <c r="G23" s="27"/>
      <c r="H23" s="27"/>
      <c r="I23" s="27"/>
      <c r="J23" s="27"/>
      <c r="K23" s="27"/>
      <c r="L23" s="27"/>
      <c r="M23" s="27"/>
      <c r="N23" s="27"/>
      <c r="O23" s="27"/>
      <c r="P23" s="27"/>
      <c r="Q23" s="27"/>
      <c r="R23" s="27"/>
      <c r="S23" s="27"/>
      <c r="T23" s="27"/>
      <c r="U23" s="27"/>
      <c r="V23" s="27"/>
      <c r="W23" s="27"/>
      <c r="X23" s="27"/>
      <c r="Y23" s="12"/>
      <c r="Z23" s="44"/>
      <c r="AA23" s="4"/>
      <c r="AB23" s="64"/>
    </row>
    <row r="24" spans="1:30" s="62" customFormat="1">
      <c r="A24" s="47"/>
      <c r="B24" s="53" t="s">
        <v>179</v>
      </c>
      <c r="C24" s="47"/>
      <c r="D24" s="47"/>
      <c r="E24" s="47"/>
      <c r="F24" s="47"/>
      <c r="G24" s="47"/>
      <c r="H24" s="47"/>
      <c r="I24" s="47"/>
      <c r="J24" s="47"/>
      <c r="K24" s="47"/>
      <c r="L24" s="47"/>
      <c r="M24" s="47"/>
      <c r="N24" s="47"/>
      <c r="O24" s="47"/>
      <c r="P24" s="47"/>
      <c r="Q24" s="47"/>
      <c r="R24" s="47"/>
      <c r="S24" s="47"/>
      <c r="T24" s="47"/>
      <c r="U24" s="47"/>
      <c r="V24" s="47"/>
      <c r="W24" s="47"/>
      <c r="X24" s="47"/>
      <c r="Y24" s="47"/>
      <c r="Z24" s="44"/>
      <c r="AB24" s="64"/>
    </row>
    <row r="25" spans="1:30" s="62" customFormat="1">
      <c r="A25" s="47"/>
      <c r="B25" s="53" t="s">
        <v>180</v>
      </c>
      <c r="C25" s="47"/>
      <c r="D25" s="47"/>
      <c r="E25" s="47"/>
      <c r="F25" s="47"/>
      <c r="G25" s="47"/>
      <c r="H25" s="47"/>
      <c r="I25" s="47"/>
      <c r="J25" s="47"/>
      <c r="K25" s="47"/>
      <c r="L25" s="47"/>
      <c r="M25" s="47"/>
      <c r="N25" s="47"/>
      <c r="O25" s="47"/>
      <c r="P25" s="47"/>
      <c r="Q25" s="47"/>
      <c r="R25" s="47"/>
      <c r="S25" s="47"/>
      <c r="T25" s="47"/>
      <c r="U25" s="47"/>
      <c r="V25" s="47"/>
      <c r="W25" s="47"/>
      <c r="X25" s="47"/>
      <c r="Y25" s="47"/>
      <c r="Z25" s="44"/>
      <c r="AB25" s="64"/>
    </row>
    <row r="26" spans="1:30" s="62" customFormat="1">
      <c r="A26" s="47"/>
      <c r="B26" s="53" t="s">
        <v>181</v>
      </c>
      <c r="C26" s="47"/>
      <c r="D26" s="47"/>
      <c r="E26" s="47"/>
      <c r="F26" s="47"/>
      <c r="G26" s="47"/>
      <c r="H26" s="47"/>
      <c r="I26" s="47"/>
      <c r="J26" s="47"/>
      <c r="K26" s="47"/>
      <c r="L26" s="47"/>
      <c r="M26" s="47"/>
      <c r="N26" s="47"/>
      <c r="O26" s="47"/>
      <c r="P26" s="47"/>
      <c r="Q26" s="47"/>
      <c r="R26" s="47"/>
      <c r="S26" s="47"/>
      <c r="T26" s="47"/>
      <c r="U26" s="47"/>
      <c r="V26" s="47"/>
      <c r="W26" s="47"/>
      <c r="X26" s="47"/>
      <c r="Y26" s="47"/>
      <c r="Z26" s="44"/>
      <c r="AB26" s="64"/>
    </row>
    <row r="27" spans="1:30" s="62" customFormat="1">
      <c r="A27" s="47"/>
      <c r="B27" s="53" t="s">
        <v>182</v>
      </c>
      <c r="C27" s="47"/>
      <c r="D27" s="47"/>
      <c r="E27" s="47"/>
      <c r="F27" s="47"/>
      <c r="G27" s="47"/>
      <c r="H27" s="47"/>
      <c r="I27" s="47"/>
      <c r="J27" s="47"/>
      <c r="K27" s="47"/>
      <c r="L27" s="47"/>
      <c r="M27" s="47"/>
      <c r="N27" s="47"/>
      <c r="O27" s="47"/>
      <c r="P27" s="47"/>
      <c r="Q27" s="47"/>
      <c r="R27" s="47"/>
      <c r="S27" s="47"/>
      <c r="T27" s="47"/>
      <c r="U27" s="47"/>
      <c r="V27" s="47"/>
      <c r="W27" s="47"/>
      <c r="X27" s="47"/>
      <c r="Y27" s="47"/>
      <c r="Z27" s="51"/>
      <c r="AB27" s="64"/>
    </row>
    <row r="28" spans="1:30" s="62" customFormat="1">
      <c r="A28" s="47"/>
      <c r="B28" s="53" t="s">
        <v>183</v>
      </c>
      <c r="C28" s="47"/>
      <c r="D28" s="47"/>
      <c r="E28" s="47"/>
      <c r="F28" s="47"/>
      <c r="G28" s="47"/>
      <c r="H28" s="47"/>
      <c r="I28" s="47"/>
      <c r="J28" s="47"/>
      <c r="K28" s="47"/>
      <c r="L28" s="47"/>
      <c r="M28" s="47"/>
      <c r="N28" s="47"/>
      <c r="O28" s="47"/>
      <c r="P28" s="47"/>
      <c r="Q28" s="47"/>
      <c r="R28" s="47"/>
      <c r="S28" s="47"/>
      <c r="T28" s="47"/>
      <c r="U28" s="47"/>
      <c r="V28" s="47"/>
      <c r="W28" s="47"/>
      <c r="X28" s="47"/>
      <c r="Y28" s="47"/>
      <c r="Z28" s="66"/>
      <c r="AB28" s="64"/>
    </row>
  </sheetData>
  <mergeCells count="16">
    <mergeCell ref="AB3:AB4"/>
    <mergeCell ref="AC3:AD3"/>
    <mergeCell ref="B5:D5"/>
    <mergeCell ref="A1:AA1"/>
    <mergeCell ref="B2:D2"/>
    <mergeCell ref="A3:A4"/>
    <mergeCell ref="B3:C4"/>
    <mergeCell ref="D3:D4"/>
    <mergeCell ref="E3:H3"/>
    <mergeCell ref="I3:L3"/>
    <mergeCell ref="M3:P3"/>
    <mergeCell ref="Q3:T3"/>
    <mergeCell ref="U3:X3"/>
    <mergeCell ref="Y3:Y4"/>
    <mergeCell ref="Z3:Z4"/>
    <mergeCell ref="AA3:AA4"/>
  </mergeCells>
  <phoneticPr fontId="1" type="noConversion"/>
  <conditionalFormatting sqref="AC5:AD22 E3 I3 M3 Q3 U3 E4:X4">
    <cfRule type="cellIs" dxfId="22" priority="2" operator="equal">
      <formula>"…"</formula>
    </cfRule>
  </conditionalFormatting>
  <conditionalFormatting sqref="AC5:AD22">
    <cfRule type="cellIs" dxfId="21" priority="1" operator="equal">
      <formula>"… "</formula>
    </cfRule>
  </conditionalFormatting>
  <pageMargins left="0.7" right="0.7" top="0.75" bottom="0.75" header="0.3" footer="0.3"/>
  <pageSetup paperSize="8" scale="60" orientation="landscape" r:id="rId1"/>
  <colBreaks count="1" manualBreakCount="1">
    <brk id="28" max="1048575" man="1"/>
  </colBreaks>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D30"/>
  <sheetViews>
    <sheetView topLeftCell="A2" zoomScaleNormal="100" zoomScaleSheetLayoutView="70" workbookViewId="0">
      <selection activeCell="N19" sqref="N19"/>
    </sheetView>
  </sheetViews>
  <sheetFormatPr defaultRowHeight="16.5"/>
  <cols>
    <col min="1" max="1" width="5.125" style="47" customWidth="1"/>
    <col min="2" max="2" width="9" style="42"/>
    <col min="3" max="3" width="26.625" style="42" customWidth="1"/>
    <col min="4" max="5" width="13.125" style="42" customWidth="1"/>
    <col min="6" max="24" width="9.5" style="42" customWidth="1"/>
    <col min="25" max="25" width="8.875" style="42" customWidth="1"/>
    <col min="26" max="26" width="35.625" style="68" customWidth="1"/>
    <col min="27" max="27" width="12.25" style="42" bestFit="1" customWidth="1"/>
    <col min="28" max="28" width="23.125" style="59" customWidth="1"/>
  </cols>
  <sheetData>
    <row r="1" spans="1:30" ht="25.5">
      <c r="A1" s="263" t="s">
        <v>213</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56"/>
    </row>
    <row r="2" spans="1:30">
      <c r="A2" s="36"/>
      <c r="B2" s="264"/>
      <c r="C2" s="264"/>
      <c r="D2" s="264"/>
      <c r="E2" s="158"/>
      <c r="F2" s="2"/>
      <c r="G2" s="2"/>
      <c r="H2" s="2"/>
      <c r="I2" s="2"/>
      <c r="J2" s="2"/>
      <c r="K2" s="2"/>
      <c r="L2" s="2"/>
      <c r="M2" s="2"/>
      <c r="N2" s="2"/>
      <c r="O2" s="2"/>
      <c r="P2" s="2"/>
      <c r="Q2" s="2"/>
      <c r="R2" s="2"/>
      <c r="S2" s="2"/>
      <c r="T2" s="2"/>
      <c r="U2" s="2"/>
      <c r="V2" s="2"/>
      <c r="W2" s="2"/>
      <c r="X2" s="2"/>
      <c r="Y2" s="3"/>
      <c r="Z2" s="67"/>
      <c r="AA2" s="3"/>
      <c r="AB2" s="57"/>
    </row>
    <row r="3" spans="1:30">
      <c r="A3" s="251" t="s">
        <v>0</v>
      </c>
      <c r="B3" s="247" t="s">
        <v>6</v>
      </c>
      <c r="C3" s="247"/>
      <c r="D3" s="247" t="s">
        <v>1</v>
      </c>
      <c r="E3" s="247" t="s">
        <v>2</v>
      </c>
      <c r="F3" s="247"/>
      <c r="G3" s="247"/>
      <c r="H3" s="247"/>
      <c r="I3" s="247" t="s">
        <v>15</v>
      </c>
      <c r="J3" s="247"/>
      <c r="K3" s="247"/>
      <c r="L3" s="247"/>
      <c r="M3" s="247" t="s">
        <v>19</v>
      </c>
      <c r="N3" s="247"/>
      <c r="O3" s="247"/>
      <c r="P3" s="247"/>
      <c r="Q3" s="249" t="s">
        <v>188</v>
      </c>
      <c r="R3" s="250"/>
      <c r="S3" s="250"/>
      <c r="T3" s="251"/>
      <c r="U3" s="247" t="s">
        <v>201</v>
      </c>
      <c r="V3" s="247"/>
      <c r="W3" s="247"/>
      <c r="X3" s="247"/>
      <c r="Y3" s="252" t="s">
        <v>3</v>
      </c>
      <c r="Z3" s="260" t="s">
        <v>194</v>
      </c>
      <c r="AA3" s="262" t="s">
        <v>25</v>
      </c>
      <c r="AB3" s="241" t="s">
        <v>79</v>
      </c>
      <c r="AC3" s="243" t="s">
        <v>76</v>
      </c>
      <c r="AD3" s="243"/>
    </row>
    <row r="4" spans="1:30">
      <c r="A4" s="257"/>
      <c r="B4" s="247"/>
      <c r="C4" s="247"/>
      <c r="D4" s="247"/>
      <c r="E4" s="100" t="s">
        <v>202</v>
      </c>
      <c r="F4" s="159" t="s">
        <v>4</v>
      </c>
      <c r="G4" s="159" t="s">
        <v>5</v>
      </c>
      <c r="H4" s="100" t="s">
        <v>203</v>
      </c>
      <c r="I4" s="100" t="s">
        <v>202</v>
      </c>
      <c r="J4" s="159" t="s">
        <v>4</v>
      </c>
      <c r="K4" s="159" t="s">
        <v>5</v>
      </c>
      <c r="L4" s="100" t="s">
        <v>203</v>
      </c>
      <c r="M4" s="100" t="s">
        <v>202</v>
      </c>
      <c r="N4" s="159" t="s">
        <v>4</v>
      </c>
      <c r="O4" s="159" t="s">
        <v>5</v>
      </c>
      <c r="P4" s="100" t="s">
        <v>203</v>
      </c>
      <c r="Q4" s="100" t="s">
        <v>202</v>
      </c>
      <c r="R4" s="159" t="s">
        <v>4</v>
      </c>
      <c r="S4" s="159" t="s">
        <v>5</v>
      </c>
      <c r="T4" s="100" t="s">
        <v>203</v>
      </c>
      <c r="U4" s="100" t="s">
        <v>202</v>
      </c>
      <c r="V4" s="159" t="s">
        <v>4</v>
      </c>
      <c r="W4" s="159" t="s">
        <v>5</v>
      </c>
      <c r="X4" s="100" t="s">
        <v>203</v>
      </c>
      <c r="Y4" s="253"/>
      <c r="Z4" s="261"/>
      <c r="AA4" s="262"/>
      <c r="AB4" s="242"/>
      <c r="AC4" s="43" t="s">
        <v>77</v>
      </c>
      <c r="AD4" s="43" t="s">
        <v>78</v>
      </c>
    </row>
    <row r="5" spans="1:30" s="123" customFormat="1" ht="22.5">
      <c r="A5" s="121"/>
      <c r="B5" s="244" t="s">
        <v>268</v>
      </c>
      <c r="C5" s="244"/>
      <c r="D5" s="244"/>
      <c r="E5" s="122"/>
      <c r="F5" s="93"/>
      <c r="G5" s="93"/>
      <c r="H5" s="93"/>
      <c r="I5" s="93"/>
      <c r="J5" s="93"/>
      <c r="K5" s="93"/>
      <c r="L5" s="93"/>
      <c r="M5" s="93"/>
      <c r="N5" s="93"/>
      <c r="O5" s="93"/>
      <c r="P5" s="93"/>
      <c r="Q5" s="93"/>
      <c r="R5" s="93"/>
      <c r="S5" s="93"/>
      <c r="T5" s="93"/>
      <c r="U5" s="93"/>
      <c r="V5" s="93"/>
      <c r="W5" s="93"/>
      <c r="X5" s="93"/>
      <c r="Y5" s="88"/>
      <c r="Z5" s="94" t="s">
        <v>20</v>
      </c>
      <c r="AA5" s="88"/>
      <c r="AB5" s="99"/>
      <c r="AC5" s="123" t="str">
        <f>IF(ISBLANK(V5),"",IF(IF(R5&lt;=S5,1,-1)*IF(V5&lt;=W5,1,-1)&lt;0,"請確認",""))</f>
        <v/>
      </c>
      <c r="AD5" s="123" t="str">
        <f>IF(OR(ISBLANK(V5),ISBLANK(W5),ISTEXT(V5),ISTEXT(W5)),"",IF(OR((V5+W5)/(R5+S5)&gt;1.3,(V5+W5)/(R5+S5)&lt;0.7),"請備註",""))</f>
        <v/>
      </c>
    </row>
    <row r="6" spans="1:30" s="76" customFormat="1" ht="33.75">
      <c r="A6" s="5">
        <v>58</v>
      </c>
      <c r="B6" s="170" t="s">
        <v>189</v>
      </c>
      <c r="C6" s="171"/>
      <c r="D6" s="6" t="s">
        <v>81</v>
      </c>
      <c r="E6" s="172">
        <f>SUM(F6:H6)</f>
        <v>6297</v>
      </c>
      <c r="F6" s="173">
        <v>3526</v>
      </c>
      <c r="G6" s="173">
        <v>2771</v>
      </c>
      <c r="H6" s="173">
        <v>0</v>
      </c>
      <c r="I6" s="173">
        <f>SUM(J6:L6)</f>
        <v>6484</v>
      </c>
      <c r="J6" s="173">
        <v>3581</v>
      </c>
      <c r="K6" s="173">
        <v>2903</v>
      </c>
      <c r="L6" s="173">
        <v>0</v>
      </c>
      <c r="M6" s="173">
        <f>SUM(N6:P6)</f>
        <v>6808</v>
      </c>
      <c r="N6" s="173">
        <v>3759</v>
      </c>
      <c r="O6" s="173">
        <v>3049</v>
      </c>
      <c r="P6" s="173">
        <v>0</v>
      </c>
      <c r="Q6" s="173">
        <f>SUM(R6:T6)</f>
        <v>6779</v>
      </c>
      <c r="R6" s="173">
        <v>3834</v>
      </c>
      <c r="S6" s="173">
        <v>2945</v>
      </c>
      <c r="T6" s="173">
        <v>0</v>
      </c>
      <c r="U6" s="173">
        <f>SUM(V6:X6)</f>
        <v>6666</v>
      </c>
      <c r="V6" s="174">
        <v>3777</v>
      </c>
      <c r="W6" s="174">
        <v>2889</v>
      </c>
      <c r="X6" s="173">
        <v>0</v>
      </c>
      <c r="Y6" s="8"/>
      <c r="Z6" s="35" t="s">
        <v>196</v>
      </c>
      <c r="AA6" s="4" t="s">
        <v>100</v>
      </c>
      <c r="AB6" s="175"/>
      <c r="AC6" s="75" t="str">
        <f t="shared" ref="AC6:AC11" si="0">IF(ISBLANK(V6),"",IF(IF(R6&lt;=S6,1,-1)*IF(V6&lt;=W6,1,-1)&lt;0,"請確認",""))</f>
        <v/>
      </c>
      <c r="AD6" s="75" t="str">
        <f t="shared" ref="AD6:AD11" si="1">IF(OR(ISBLANK(V6),ISBLANK(W6),ISTEXT(V6),ISTEXT(W6)),"",IF(OR((V6+W6)/(R6+S6)&gt;1.3,(V6+W6)/(R6+S6)&lt;0.7),"請備註",""))</f>
        <v/>
      </c>
    </row>
    <row r="7" spans="1:30" s="78" customFormat="1" ht="45">
      <c r="A7" s="5">
        <v>63</v>
      </c>
      <c r="B7" s="170" t="s">
        <v>190</v>
      </c>
      <c r="C7" s="176"/>
      <c r="D7" s="6" t="s">
        <v>81</v>
      </c>
      <c r="E7" s="172">
        <f t="shared" ref="E7:E11" si="2">SUM(F7:H7)</f>
        <v>2822</v>
      </c>
      <c r="F7" s="177">
        <v>2496</v>
      </c>
      <c r="G7" s="177">
        <v>326</v>
      </c>
      <c r="H7" s="177">
        <v>0</v>
      </c>
      <c r="I7" s="173">
        <f t="shared" ref="I7:I11" si="3">SUM(J7:L7)</f>
        <v>2859</v>
      </c>
      <c r="J7" s="177">
        <v>2537</v>
      </c>
      <c r="K7" s="177">
        <v>322</v>
      </c>
      <c r="L7" s="177">
        <v>0</v>
      </c>
      <c r="M7" s="173">
        <f t="shared" ref="M7:M11" si="4">SUM(N7:P7)</f>
        <v>2881</v>
      </c>
      <c r="N7" s="177">
        <v>2549</v>
      </c>
      <c r="O7" s="177">
        <v>332</v>
      </c>
      <c r="P7" s="177">
        <v>0</v>
      </c>
      <c r="Q7" s="173">
        <f t="shared" ref="Q7:Q11" si="5">SUM(R7:T7)</f>
        <v>2820</v>
      </c>
      <c r="R7" s="178">
        <f t="shared" ref="R7:S7" si="6">SUM(R9:R11)</f>
        <v>2493</v>
      </c>
      <c r="S7" s="178">
        <f t="shared" si="6"/>
        <v>327</v>
      </c>
      <c r="T7" s="177">
        <v>0</v>
      </c>
      <c r="U7" s="173">
        <f t="shared" ref="U7:U28" si="7">SUM(V7:X7)</f>
        <v>2818</v>
      </c>
      <c r="V7" s="179">
        <f>SUM(V9:V11)</f>
        <v>2487</v>
      </c>
      <c r="W7" s="179">
        <f>SUM(W9:W11)</f>
        <v>331</v>
      </c>
      <c r="X7" s="173">
        <v>0</v>
      </c>
      <c r="Y7" s="8"/>
      <c r="Z7" s="35" t="s">
        <v>197</v>
      </c>
      <c r="AA7" s="4" t="s">
        <v>100</v>
      </c>
      <c r="AB7" s="180" t="s">
        <v>278</v>
      </c>
      <c r="AC7" s="77" t="str">
        <f t="shared" si="0"/>
        <v/>
      </c>
      <c r="AD7" s="77" t="str">
        <f t="shared" si="1"/>
        <v/>
      </c>
    </row>
    <row r="8" spans="1:30" s="79" customFormat="1" ht="22.5">
      <c r="A8" s="5"/>
      <c r="B8" s="258" t="s">
        <v>82</v>
      </c>
      <c r="C8" s="259"/>
      <c r="D8" s="6"/>
      <c r="E8" s="172"/>
      <c r="F8" s="181"/>
      <c r="G8" s="181"/>
      <c r="H8" s="181"/>
      <c r="I8" s="173"/>
      <c r="J8" s="181"/>
      <c r="K8" s="181"/>
      <c r="L8" s="181"/>
      <c r="M8" s="173"/>
      <c r="N8" s="181"/>
      <c r="O8" s="181"/>
      <c r="P8" s="181"/>
      <c r="Q8" s="173">
        <f t="shared" si="5"/>
        <v>0</v>
      </c>
      <c r="R8" s="182"/>
      <c r="S8" s="182"/>
      <c r="T8" s="181"/>
      <c r="U8" s="173">
        <f t="shared" si="7"/>
        <v>0</v>
      </c>
      <c r="V8" s="183"/>
      <c r="W8" s="183"/>
      <c r="X8" s="173">
        <v>0</v>
      </c>
      <c r="Y8" s="8"/>
      <c r="Z8" s="35" t="s">
        <v>20</v>
      </c>
      <c r="AA8" s="12"/>
      <c r="AB8" s="175"/>
      <c r="AC8" s="77" t="str">
        <f t="shared" si="0"/>
        <v/>
      </c>
      <c r="AD8" s="77" t="str">
        <f t="shared" si="1"/>
        <v/>
      </c>
    </row>
    <row r="9" spans="1:30" s="79" customFormat="1" ht="45">
      <c r="A9" s="5"/>
      <c r="B9" s="184"/>
      <c r="C9" s="5" t="s">
        <v>83</v>
      </c>
      <c r="D9" s="6" t="s">
        <v>81</v>
      </c>
      <c r="E9" s="172">
        <f t="shared" si="2"/>
        <v>1957</v>
      </c>
      <c r="F9" s="185">
        <v>1681</v>
      </c>
      <c r="G9" s="173">
        <v>276</v>
      </c>
      <c r="H9" s="173">
        <v>0</v>
      </c>
      <c r="I9" s="173">
        <f t="shared" si="3"/>
        <v>1974</v>
      </c>
      <c r="J9" s="185">
        <v>1712</v>
      </c>
      <c r="K9" s="173">
        <v>262</v>
      </c>
      <c r="L9" s="173">
        <v>0</v>
      </c>
      <c r="M9" s="173">
        <f t="shared" si="4"/>
        <v>1985</v>
      </c>
      <c r="N9" s="185">
        <v>1714</v>
      </c>
      <c r="O9" s="173">
        <v>271</v>
      </c>
      <c r="P9" s="173">
        <v>0</v>
      </c>
      <c r="Q9" s="173">
        <f t="shared" si="5"/>
        <v>1884</v>
      </c>
      <c r="R9" s="178">
        <v>1623</v>
      </c>
      <c r="S9" s="173">
        <v>261</v>
      </c>
      <c r="T9" s="173">
        <v>0</v>
      </c>
      <c r="U9" s="173">
        <f t="shared" si="7"/>
        <v>1934</v>
      </c>
      <c r="V9" s="174">
        <v>1668</v>
      </c>
      <c r="W9" s="174">
        <v>266</v>
      </c>
      <c r="X9" s="173">
        <v>0</v>
      </c>
      <c r="Y9" s="8"/>
      <c r="Z9" s="35" t="s">
        <v>198</v>
      </c>
      <c r="AA9" s="12"/>
      <c r="AB9" s="175"/>
      <c r="AC9" s="77" t="str">
        <f t="shared" si="0"/>
        <v/>
      </c>
      <c r="AD9" s="77" t="str">
        <f t="shared" si="1"/>
        <v/>
      </c>
    </row>
    <row r="10" spans="1:30" s="79" customFormat="1" ht="45">
      <c r="A10" s="5"/>
      <c r="B10" s="184"/>
      <c r="C10" s="5" t="s">
        <v>84</v>
      </c>
      <c r="D10" s="6" t="s">
        <v>85</v>
      </c>
      <c r="E10" s="172">
        <f t="shared" si="2"/>
        <v>136</v>
      </c>
      <c r="F10" s="173">
        <v>98</v>
      </c>
      <c r="G10" s="173">
        <v>38</v>
      </c>
      <c r="H10" s="173">
        <v>0</v>
      </c>
      <c r="I10" s="173">
        <f t="shared" si="3"/>
        <v>143</v>
      </c>
      <c r="J10" s="173">
        <v>98</v>
      </c>
      <c r="K10" s="173">
        <v>45</v>
      </c>
      <c r="L10" s="173">
        <v>0</v>
      </c>
      <c r="M10" s="173">
        <f t="shared" si="4"/>
        <v>133</v>
      </c>
      <c r="N10" s="173">
        <v>99</v>
      </c>
      <c r="O10" s="173">
        <v>34</v>
      </c>
      <c r="P10" s="173">
        <v>0</v>
      </c>
      <c r="Q10" s="173">
        <f t="shared" si="5"/>
        <v>173</v>
      </c>
      <c r="R10" s="178">
        <v>139</v>
      </c>
      <c r="S10" s="178">
        <v>34</v>
      </c>
      <c r="T10" s="173">
        <v>0</v>
      </c>
      <c r="U10" s="173">
        <f t="shared" si="7"/>
        <v>171</v>
      </c>
      <c r="V10" s="174">
        <v>135</v>
      </c>
      <c r="W10" s="174">
        <v>36</v>
      </c>
      <c r="X10" s="173">
        <v>0</v>
      </c>
      <c r="Y10" s="8"/>
      <c r="Z10" s="35" t="s">
        <v>199</v>
      </c>
      <c r="AA10" s="12"/>
      <c r="AB10" s="175"/>
      <c r="AC10" s="77" t="str">
        <f t="shared" si="0"/>
        <v/>
      </c>
      <c r="AD10" s="77" t="str">
        <f t="shared" si="1"/>
        <v/>
      </c>
    </row>
    <row r="11" spans="1:30" s="76" customFormat="1" ht="45">
      <c r="A11" s="5"/>
      <c r="B11" s="184"/>
      <c r="C11" s="5" t="s">
        <v>86</v>
      </c>
      <c r="D11" s="6" t="s">
        <v>85</v>
      </c>
      <c r="E11" s="172">
        <f t="shared" si="2"/>
        <v>729</v>
      </c>
      <c r="F11" s="173">
        <v>717</v>
      </c>
      <c r="G11" s="173">
        <v>12</v>
      </c>
      <c r="H11" s="173">
        <v>0</v>
      </c>
      <c r="I11" s="173">
        <f t="shared" si="3"/>
        <v>742</v>
      </c>
      <c r="J11" s="173">
        <v>727</v>
      </c>
      <c r="K11" s="173">
        <v>15</v>
      </c>
      <c r="L11" s="173">
        <v>0</v>
      </c>
      <c r="M11" s="173">
        <f t="shared" si="4"/>
        <v>763</v>
      </c>
      <c r="N11" s="173">
        <v>736</v>
      </c>
      <c r="O11" s="173">
        <v>27</v>
      </c>
      <c r="P11" s="173">
        <v>0</v>
      </c>
      <c r="Q11" s="173">
        <f t="shared" si="5"/>
        <v>763</v>
      </c>
      <c r="R11" s="178">
        <v>731</v>
      </c>
      <c r="S11" s="173">
        <v>32</v>
      </c>
      <c r="T11" s="173">
        <v>0</v>
      </c>
      <c r="U11" s="173">
        <f t="shared" si="7"/>
        <v>713</v>
      </c>
      <c r="V11" s="174">
        <v>684</v>
      </c>
      <c r="W11" s="174">
        <v>29</v>
      </c>
      <c r="X11" s="173">
        <v>0</v>
      </c>
      <c r="Y11" s="8"/>
      <c r="Z11" s="35" t="s">
        <v>200</v>
      </c>
      <c r="AA11" s="12"/>
      <c r="AB11" s="175"/>
      <c r="AC11" s="75" t="str">
        <f t="shared" si="0"/>
        <v/>
      </c>
      <c r="AD11" s="75" t="str">
        <f t="shared" si="1"/>
        <v/>
      </c>
    </row>
    <row r="12" spans="1:30" ht="24">
      <c r="A12" s="82"/>
      <c r="B12" s="244" t="s">
        <v>267</v>
      </c>
      <c r="C12" s="244"/>
      <c r="D12" s="244"/>
      <c r="E12" s="98"/>
      <c r="F12" s="87"/>
      <c r="G12" s="87"/>
      <c r="H12" s="87"/>
      <c r="I12" s="87"/>
      <c r="J12" s="87"/>
      <c r="K12" s="87"/>
      <c r="L12" s="87"/>
      <c r="M12" s="87"/>
      <c r="N12" s="87"/>
      <c r="O12" s="87"/>
      <c r="P12" s="87"/>
      <c r="Q12" s="87"/>
      <c r="R12" s="87"/>
      <c r="S12" s="87"/>
      <c r="T12" s="87"/>
      <c r="U12" s="87"/>
      <c r="V12" s="87"/>
      <c r="W12" s="87"/>
      <c r="X12" s="87"/>
      <c r="Y12" s="88"/>
      <c r="Z12" s="136" t="s">
        <v>20</v>
      </c>
      <c r="AA12" s="4"/>
      <c r="AB12" s="58"/>
      <c r="AC12" t="str">
        <f>IF(ISBLANK(V12),"",IF(IF(R12&lt;=S12,1,-1)*IF(V12&lt;=W12,1,-1)&lt;0,"請確認",""))</f>
        <v/>
      </c>
      <c r="AD12" t="str">
        <f>IF(OR(ISBLANK(V12),ISBLANK(W12),ISTEXT(V12),ISTEXT(W12)),"",IF(OR((V12+W12)/(R12+S12)&gt;1.3,(V12+W12)/(R12+S12)&lt;0.7),"請備註",""))</f>
        <v/>
      </c>
    </row>
    <row r="13" spans="1:30" s="119" customFormat="1" ht="33.75">
      <c r="A13" s="108">
        <v>229</v>
      </c>
      <c r="B13" s="186" t="s">
        <v>236</v>
      </c>
      <c r="C13" s="187"/>
      <c r="D13" s="109" t="s">
        <v>219</v>
      </c>
      <c r="E13" s="188">
        <f>SUM(F13:H13)</f>
        <v>114</v>
      </c>
      <c r="F13" s="189">
        <v>60</v>
      </c>
      <c r="G13" s="189">
        <v>54</v>
      </c>
      <c r="H13" s="173">
        <v>0</v>
      </c>
      <c r="I13" s="189">
        <f>SUM(J13:L13)</f>
        <v>118</v>
      </c>
      <c r="J13" s="189">
        <v>57</v>
      </c>
      <c r="K13" s="189">
        <v>61</v>
      </c>
      <c r="L13" s="173">
        <v>0</v>
      </c>
      <c r="M13" s="189">
        <f>SUM(N13:P13)</f>
        <v>121</v>
      </c>
      <c r="N13" s="189">
        <v>64</v>
      </c>
      <c r="O13" s="189">
        <v>57</v>
      </c>
      <c r="P13" s="173">
        <v>0</v>
      </c>
      <c r="Q13" s="189">
        <f>SUM(R13:T13)</f>
        <v>133</v>
      </c>
      <c r="R13" s="189">
        <v>81</v>
      </c>
      <c r="S13" s="189">
        <v>52</v>
      </c>
      <c r="T13" s="173">
        <v>0</v>
      </c>
      <c r="U13" s="173">
        <f t="shared" si="7"/>
        <v>136</v>
      </c>
      <c r="V13" s="190">
        <v>83</v>
      </c>
      <c r="W13" s="190">
        <v>53</v>
      </c>
      <c r="X13" s="110">
        <v>0</v>
      </c>
      <c r="Y13" s="21"/>
      <c r="Z13" s="111" t="s">
        <v>237</v>
      </c>
      <c r="AA13" s="191" t="s">
        <v>100</v>
      </c>
      <c r="AB13" s="192"/>
      <c r="AC13" s="119" t="str">
        <f t="shared" ref="AC13:AC28" si="8">IF(ISBLANK(V13),"",IF(IF(R13&lt;=S13,1,-1)*IF(V13&lt;=W13,1,-1)&lt;0,"請確認",""))</f>
        <v/>
      </c>
      <c r="AD13" s="119" t="str">
        <f t="shared" ref="AD13:AD28" si="9">IF(OR(ISBLANK(V13),ISBLANK(W13),ISTEXT(V13),ISTEXT(W13)),"",IF(OR((V13+W13)/(R13+S13)&gt;1.3,(V13+W13)/(R13+S13)&lt;0.7),"請備註",""))</f>
        <v/>
      </c>
    </row>
    <row r="14" spans="1:30" s="119" customFormat="1" ht="33.75">
      <c r="A14" s="108">
        <v>230</v>
      </c>
      <c r="B14" s="186" t="s">
        <v>238</v>
      </c>
      <c r="C14" s="187"/>
      <c r="D14" s="109" t="s">
        <v>219</v>
      </c>
      <c r="E14" s="188">
        <f t="shared" ref="E14:E28" si="10">SUM(F14:H14)</f>
        <v>5883</v>
      </c>
      <c r="F14" s="110">
        <v>3317</v>
      </c>
      <c r="G14" s="110">
        <v>2566</v>
      </c>
      <c r="H14" s="173">
        <v>0</v>
      </c>
      <c r="I14" s="189">
        <f t="shared" ref="I14:I28" si="11">SUM(J14:L14)</f>
        <v>6073</v>
      </c>
      <c r="J14" s="110">
        <v>3380</v>
      </c>
      <c r="K14" s="110">
        <v>2693</v>
      </c>
      <c r="L14" s="173">
        <v>0</v>
      </c>
      <c r="M14" s="189">
        <f t="shared" ref="M14:M28" si="12">SUM(N14:P14)</f>
        <v>6407</v>
      </c>
      <c r="N14" s="110">
        <v>3552</v>
      </c>
      <c r="O14" s="110">
        <v>2855</v>
      </c>
      <c r="P14" s="173">
        <v>0</v>
      </c>
      <c r="Q14" s="189">
        <f t="shared" ref="Q14:Q28" si="13">SUM(R14:T14)</f>
        <v>6464</v>
      </c>
      <c r="R14" s="110">
        <v>3654</v>
      </c>
      <c r="S14" s="110">
        <v>2810</v>
      </c>
      <c r="T14" s="173">
        <v>0</v>
      </c>
      <c r="U14" s="173">
        <f t="shared" si="7"/>
        <v>6327</v>
      </c>
      <c r="V14" s="164">
        <v>3591</v>
      </c>
      <c r="W14" s="164">
        <v>2736</v>
      </c>
      <c r="X14" s="110">
        <v>0</v>
      </c>
      <c r="Y14" s="21"/>
      <c r="Z14" s="111" t="s">
        <v>239</v>
      </c>
      <c r="AA14" s="191" t="s">
        <v>100</v>
      </c>
      <c r="AB14" s="192"/>
      <c r="AC14" s="119" t="str">
        <f t="shared" si="8"/>
        <v/>
      </c>
      <c r="AD14" s="119" t="str">
        <f t="shared" si="9"/>
        <v/>
      </c>
    </row>
    <row r="15" spans="1:30" s="119" customFormat="1" ht="33.75">
      <c r="A15" s="108">
        <v>231</v>
      </c>
      <c r="B15" s="186" t="s">
        <v>240</v>
      </c>
      <c r="C15" s="187"/>
      <c r="D15" s="109" t="s">
        <v>219</v>
      </c>
      <c r="E15" s="188">
        <f t="shared" si="10"/>
        <v>286</v>
      </c>
      <c r="F15" s="189">
        <v>139</v>
      </c>
      <c r="G15" s="189">
        <v>147</v>
      </c>
      <c r="H15" s="173">
        <v>0</v>
      </c>
      <c r="I15" s="189">
        <f t="shared" si="11"/>
        <v>282</v>
      </c>
      <c r="J15" s="189">
        <v>136</v>
      </c>
      <c r="K15" s="189">
        <v>146</v>
      </c>
      <c r="L15" s="173">
        <v>0</v>
      </c>
      <c r="M15" s="189">
        <f t="shared" si="12"/>
        <v>277</v>
      </c>
      <c r="N15" s="189">
        <v>140</v>
      </c>
      <c r="O15" s="189">
        <v>137</v>
      </c>
      <c r="P15" s="173">
        <v>0</v>
      </c>
      <c r="Q15" s="189">
        <f t="shared" si="13"/>
        <v>182</v>
      </c>
      <c r="R15" s="189">
        <v>99</v>
      </c>
      <c r="S15" s="189">
        <v>83</v>
      </c>
      <c r="T15" s="173">
        <v>0</v>
      </c>
      <c r="U15" s="173">
        <f t="shared" si="7"/>
        <v>203</v>
      </c>
      <c r="V15" s="190">
        <v>103</v>
      </c>
      <c r="W15" s="190">
        <v>100</v>
      </c>
      <c r="X15" s="110">
        <v>0</v>
      </c>
      <c r="Y15" s="21"/>
      <c r="Z15" s="111" t="s">
        <v>241</v>
      </c>
      <c r="AA15" s="191" t="s">
        <v>100</v>
      </c>
      <c r="AB15" s="192"/>
      <c r="AC15" s="119" t="str">
        <f t="shared" si="8"/>
        <v/>
      </c>
      <c r="AD15" s="119" t="str">
        <f t="shared" si="9"/>
        <v/>
      </c>
    </row>
    <row r="16" spans="1:30" s="119" customFormat="1" ht="34.5">
      <c r="A16" s="108">
        <v>232</v>
      </c>
      <c r="B16" s="186" t="s">
        <v>242</v>
      </c>
      <c r="C16" s="187"/>
      <c r="D16" s="109" t="s">
        <v>219</v>
      </c>
      <c r="E16" s="188">
        <f t="shared" si="10"/>
        <v>4638</v>
      </c>
      <c r="F16" s="110">
        <v>2458</v>
      </c>
      <c r="G16" s="110">
        <v>2180</v>
      </c>
      <c r="H16" s="173">
        <v>0</v>
      </c>
      <c r="I16" s="189">
        <f t="shared" si="11"/>
        <v>4900</v>
      </c>
      <c r="J16" s="110">
        <v>2616</v>
      </c>
      <c r="K16" s="110">
        <v>2284</v>
      </c>
      <c r="L16" s="173">
        <v>0</v>
      </c>
      <c r="M16" s="189">
        <f t="shared" si="12"/>
        <v>3348</v>
      </c>
      <c r="N16" s="110">
        <v>1948</v>
      </c>
      <c r="O16" s="110">
        <v>1400</v>
      </c>
      <c r="P16" s="173">
        <v>0</v>
      </c>
      <c r="Q16" s="189">
        <f t="shared" si="13"/>
        <v>3607</v>
      </c>
      <c r="R16" s="110">
        <v>2168</v>
      </c>
      <c r="S16" s="110">
        <v>1439</v>
      </c>
      <c r="T16" s="173">
        <v>0</v>
      </c>
      <c r="U16" s="173">
        <f t="shared" si="7"/>
        <v>3320</v>
      </c>
      <c r="V16" s="110">
        <v>2053</v>
      </c>
      <c r="W16" s="110">
        <v>1267</v>
      </c>
      <c r="X16" s="110">
        <v>0</v>
      </c>
      <c r="Y16" s="21"/>
      <c r="Z16" s="111" t="s">
        <v>243</v>
      </c>
      <c r="AA16" s="191" t="s">
        <v>100</v>
      </c>
      <c r="AB16" s="192"/>
      <c r="AC16" s="119" t="str">
        <f t="shared" si="8"/>
        <v/>
      </c>
      <c r="AD16" s="119" t="str">
        <f t="shared" si="9"/>
        <v/>
      </c>
    </row>
    <row r="17" spans="1:30" s="119" customFormat="1" ht="22.5">
      <c r="A17" s="108">
        <v>256</v>
      </c>
      <c r="B17" s="186" t="s">
        <v>244</v>
      </c>
      <c r="C17" s="187"/>
      <c r="D17" s="109" t="s">
        <v>228</v>
      </c>
      <c r="E17" s="188">
        <f t="shared" si="10"/>
        <v>217</v>
      </c>
      <c r="F17" s="193">
        <v>141</v>
      </c>
      <c r="G17" s="193">
        <v>76</v>
      </c>
      <c r="H17" s="173">
        <v>0</v>
      </c>
      <c r="I17" s="189">
        <f t="shared" si="11"/>
        <v>221</v>
      </c>
      <c r="J17" s="110">
        <v>136</v>
      </c>
      <c r="K17" s="110">
        <v>85</v>
      </c>
      <c r="L17" s="173">
        <v>0</v>
      </c>
      <c r="M17" s="189">
        <f t="shared" si="12"/>
        <v>231</v>
      </c>
      <c r="N17" s="110">
        <v>143</v>
      </c>
      <c r="O17" s="110">
        <v>88</v>
      </c>
      <c r="P17" s="173">
        <v>0</v>
      </c>
      <c r="Q17" s="189">
        <f t="shared" si="13"/>
        <v>195</v>
      </c>
      <c r="R17" s="110">
        <v>115</v>
      </c>
      <c r="S17" s="110">
        <v>80</v>
      </c>
      <c r="T17" s="173">
        <v>0</v>
      </c>
      <c r="U17" s="173">
        <f t="shared" si="7"/>
        <v>183</v>
      </c>
      <c r="V17" s="164">
        <v>103</v>
      </c>
      <c r="W17" s="164">
        <v>80</v>
      </c>
      <c r="X17" s="110">
        <v>0</v>
      </c>
      <c r="Y17" s="194" t="s">
        <v>229</v>
      </c>
      <c r="Z17" s="111" t="s">
        <v>245</v>
      </c>
      <c r="AA17" s="191" t="s">
        <v>11</v>
      </c>
      <c r="AB17" s="195"/>
      <c r="AC17" s="119" t="str">
        <f t="shared" si="8"/>
        <v/>
      </c>
      <c r="AD17" s="119" t="str">
        <f t="shared" si="9"/>
        <v/>
      </c>
    </row>
    <row r="18" spans="1:30" s="119" customFormat="1" ht="22.5">
      <c r="A18" s="108">
        <v>257</v>
      </c>
      <c r="B18" s="71" t="s">
        <v>235</v>
      </c>
      <c r="C18" s="187"/>
      <c r="D18" s="109" t="s">
        <v>228</v>
      </c>
      <c r="E18" s="188">
        <f t="shared" si="10"/>
        <v>195</v>
      </c>
      <c r="F18" s="193">
        <v>102</v>
      </c>
      <c r="G18" s="193">
        <v>93</v>
      </c>
      <c r="H18" s="173">
        <v>0</v>
      </c>
      <c r="I18" s="189">
        <f t="shared" si="11"/>
        <v>181</v>
      </c>
      <c r="J18" s="193">
        <v>91</v>
      </c>
      <c r="K18" s="193">
        <v>90</v>
      </c>
      <c r="L18" s="173">
        <v>0</v>
      </c>
      <c r="M18" s="189">
        <f t="shared" si="12"/>
        <v>177</v>
      </c>
      <c r="N18" s="193">
        <v>94</v>
      </c>
      <c r="O18" s="193">
        <v>83</v>
      </c>
      <c r="P18" s="173">
        <v>0</v>
      </c>
      <c r="Q18" s="189">
        <f t="shared" si="13"/>
        <v>182</v>
      </c>
      <c r="R18" s="193">
        <v>99</v>
      </c>
      <c r="S18" s="193">
        <v>83</v>
      </c>
      <c r="T18" s="173">
        <v>0</v>
      </c>
      <c r="U18" s="173">
        <f t="shared" si="7"/>
        <v>203</v>
      </c>
      <c r="V18" s="166">
        <v>103</v>
      </c>
      <c r="W18" s="166">
        <v>100</v>
      </c>
      <c r="X18" s="110">
        <v>0</v>
      </c>
      <c r="Y18" s="194" t="s">
        <v>229</v>
      </c>
      <c r="Z18" s="196" t="s">
        <v>246</v>
      </c>
      <c r="AA18" s="191" t="s">
        <v>11</v>
      </c>
      <c r="AB18" s="192"/>
      <c r="AC18" s="119" t="str">
        <f t="shared" si="8"/>
        <v/>
      </c>
      <c r="AD18" s="119" t="str">
        <f t="shared" si="9"/>
        <v/>
      </c>
    </row>
    <row r="19" spans="1:30" s="119" customFormat="1" ht="45.75">
      <c r="A19" s="108">
        <v>258</v>
      </c>
      <c r="B19" s="186" t="s">
        <v>247</v>
      </c>
      <c r="C19" s="197"/>
      <c r="D19" s="109" t="s">
        <v>228</v>
      </c>
      <c r="E19" s="188">
        <f t="shared" si="10"/>
        <v>34307</v>
      </c>
      <c r="F19" s="193">
        <v>18448</v>
      </c>
      <c r="G19" s="193">
        <v>15859</v>
      </c>
      <c r="H19" s="173">
        <v>0</v>
      </c>
      <c r="I19" s="189">
        <f t="shared" si="11"/>
        <v>37541</v>
      </c>
      <c r="J19" s="193">
        <v>20017</v>
      </c>
      <c r="K19" s="193">
        <v>17524</v>
      </c>
      <c r="L19" s="173">
        <v>0</v>
      </c>
      <c r="M19" s="189">
        <f t="shared" si="12"/>
        <v>39937</v>
      </c>
      <c r="N19" s="193">
        <v>21334</v>
      </c>
      <c r="O19" s="193">
        <v>18603</v>
      </c>
      <c r="P19" s="173">
        <v>0</v>
      </c>
      <c r="Q19" s="189">
        <f t="shared" si="13"/>
        <v>34218</v>
      </c>
      <c r="R19" s="193">
        <v>18500</v>
      </c>
      <c r="S19" s="193">
        <v>15718</v>
      </c>
      <c r="T19" s="173">
        <v>0</v>
      </c>
      <c r="U19" s="173">
        <f t="shared" si="7"/>
        <v>35800</v>
      </c>
      <c r="V19" s="166">
        <v>19376</v>
      </c>
      <c r="W19" s="166">
        <v>16424</v>
      </c>
      <c r="X19" s="110">
        <v>0</v>
      </c>
      <c r="Y19" s="194" t="s">
        <v>229</v>
      </c>
      <c r="Z19" s="111" t="s">
        <v>248</v>
      </c>
      <c r="AA19" s="191" t="s">
        <v>11</v>
      </c>
      <c r="AB19" s="192"/>
      <c r="AC19" s="119" t="str">
        <f t="shared" si="8"/>
        <v/>
      </c>
      <c r="AD19" s="119" t="str">
        <f t="shared" si="9"/>
        <v/>
      </c>
    </row>
    <row r="20" spans="1:30" s="119" customFormat="1" ht="35.1" customHeight="1">
      <c r="A20" s="108">
        <v>260</v>
      </c>
      <c r="B20" s="186" t="s">
        <v>249</v>
      </c>
      <c r="C20" s="187"/>
      <c r="D20" s="198" t="s">
        <v>228</v>
      </c>
      <c r="E20" s="188">
        <f t="shared" si="10"/>
        <v>60</v>
      </c>
      <c r="F20" s="110">
        <v>37</v>
      </c>
      <c r="G20" s="110">
        <v>23</v>
      </c>
      <c r="H20" s="173">
        <v>0</v>
      </c>
      <c r="I20" s="189">
        <f t="shared" si="11"/>
        <v>37</v>
      </c>
      <c r="J20" s="110">
        <v>22</v>
      </c>
      <c r="K20" s="110">
        <v>15</v>
      </c>
      <c r="L20" s="173">
        <v>0</v>
      </c>
      <c r="M20" s="189">
        <f t="shared" si="12"/>
        <v>28</v>
      </c>
      <c r="N20" s="110">
        <v>18</v>
      </c>
      <c r="O20" s="110">
        <v>10</v>
      </c>
      <c r="P20" s="173">
        <v>0</v>
      </c>
      <c r="Q20" s="189">
        <f t="shared" si="13"/>
        <v>24</v>
      </c>
      <c r="R20" s="110">
        <v>10</v>
      </c>
      <c r="S20" s="110">
        <v>14</v>
      </c>
      <c r="T20" s="173">
        <v>0</v>
      </c>
      <c r="U20" s="173">
        <f t="shared" si="7"/>
        <v>14</v>
      </c>
      <c r="V20" s="164">
        <v>9</v>
      </c>
      <c r="W20" s="164">
        <v>5</v>
      </c>
      <c r="X20" s="110">
        <v>0</v>
      </c>
      <c r="Y20" s="194" t="s">
        <v>229</v>
      </c>
      <c r="Z20" s="111" t="s">
        <v>250</v>
      </c>
      <c r="AA20" s="191" t="s">
        <v>11</v>
      </c>
      <c r="AB20" s="199" t="s">
        <v>274</v>
      </c>
      <c r="AC20" s="119" t="str">
        <f t="shared" si="8"/>
        <v>請確認</v>
      </c>
      <c r="AD20" s="119" t="str">
        <f t="shared" si="9"/>
        <v>請備註</v>
      </c>
    </row>
    <row r="21" spans="1:30" s="119" customFormat="1" ht="54.95" customHeight="1">
      <c r="A21" s="108">
        <v>261</v>
      </c>
      <c r="B21" s="186" t="s">
        <v>251</v>
      </c>
      <c r="C21" s="187"/>
      <c r="D21" s="198" t="s">
        <v>228</v>
      </c>
      <c r="E21" s="188">
        <f t="shared" si="10"/>
        <v>119886</v>
      </c>
      <c r="F21" s="110">
        <v>65788</v>
      </c>
      <c r="G21" s="110">
        <v>54098</v>
      </c>
      <c r="H21" s="173">
        <v>0</v>
      </c>
      <c r="I21" s="189">
        <f t="shared" si="11"/>
        <v>137250.58333333334</v>
      </c>
      <c r="J21" s="110">
        <v>77138.916666666672</v>
      </c>
      <c r="K21" s="110">
        <v>60111.666666666664</v>
      </c>
      <c r="L21" s="173">
        <v>0</v>
      </c>
      <c r="M21" s="189">
        <f t="shared" si="12"/>
        <v>99058.558333333334</v>
      </c>
      <c r="N21" s="110">
        <v>57083.991666666669</v>
      </c>
      <c r="O21" s="110">
        <v>41974.566666666666</v>
      </c>
      <c r="P21" s="173">
        <v>0</v>
      </c>
      <c r="Q21" s="189">
        <f t="shared" si="13"/>
        <v>61210</v>
      </c>
      <c r="R21" s="110">
        <v>36125</v>
      </c>
      <c r="S21" s="110">
        <v>25085</v>
      </c>
      <c r="T21" s="173">
        <v>0</v>
      </c>
      <c r="U21" s="173">
        <f t="shared" si="7"/>
        <v>92109.666666666657</v>
      </c>
      <c r="V21" s="164">
        <v>53934.25</v>
      </c>
      <c r="W21" s="164">
        <v>38175.416666666664</v>
      </c>
      <c r="X21" s="110">
        <v>0</v>
      </c>
      <c r="Y21" s="194" t="s">
        <v>229</v>
      </c>
      <c r="Z21" s="111" t="s">
        <v>252</v>
      </c>
      <c r="AA21" s="191" t="s">
        <v>11</v>
      </c>
      <c r="AB21" s="199" t="s">
        <v>275</v>
      </c>
      <c r="AC21" s="119" t="str">
        <f t="shared" si="8"/>
        <v/>
      </c>
      <c r="AD21" s="119" t="str">
        <f t="shared" si="9"/>
        <v>請備註</v>
      </c>
    </row>
    <row r="22" spans="1:30" s="119" customFormat="1" ht="22.5">
      <c r="A22" s="108">
        <v>262</v>
      </c>
      <c r="B22" s="186" t="s">
        <v>253</v>
      </c>
      <c r="C22" s="187"/>
      <c r="D22" s="198" t="s">
        <v>228</v>
      </c>
      <c r="E22" s="188">
        <f t="shared" si="10"/>
        <v>91</v>
      </c>
      <c r="F22" s="110">
        <v>37</v>
      </c>
      <c r="G22" s="110">
        <v>54</v>
      </c>
      <c r="H22" s="173">
        <v>0</v>
      </c>
      <c r="I22" s="189">
        <f t="shared" si="11"/>
        <v>100</v>
      </c>
      <c r="J22" s="110">
        <v>45</v>
      </c>
      <c r="K22" s="110">
        <v>55</v>
      </c>
      <c r="L22" s="173">
        <v>0</v>
      </c>
      <c r="M22" s="189">
        <f t="shared" si="12"/>
        <v>100</v>
      </c>
      <c r="N22" s="110">
        <v>46</v>
      </c>
      <c r="O22" s="110">
        <v>54</v>
      </c>
      <c r="P22" s="173">
        <v>0</v>
      </c>
      <c r="Q22" s="189">
        <f t="shared" si="13"/>
        <v>112</v>
      </c>
      <c r="R22" s="110">
        <v>49</v>
      </c>
      <c r="S22" s="110">
        <v>63</v>
      </c>
      <c r="T22" s="173">
        <v>0</v>
      </c>
      <c r="U22" s="173">
        <f t="shared" si="7"/>
        <v>104</v>
      </c>
      <c r="V22" s="164">
        <v>48</v>
      </c>
      <c r="W22" s="164">
        <v>56</v>
      </c>
      <c r="X22" s="110">
        <v>0</v>
      </c>
      <c r="Y22" s="194" t="s">
        <v>229</v>
      </c>
      <c r="Z22" s="111" t="s">
        <v>254</v>
      </c>
      <c r="AA22" s="191" t="s">
        <v>11</v>
      </c>
      <c r="AB22" s="192"/>
      <c r="AC22" s="119" t="str">
        <f t="shared" si="8"/>
        <v/>
      </c>
      <c r="AD22" s="119" t="str">
        <f t="shared" si="9"/>
        <v/>
      </c>
    </row>
    <row r="23" spans="1:30" s="119" customFormat="1" ht="36">
      <c r="A23" s="108">
        <v>263</v>
      </c>
      <c r="B23" s="200" t="s">
        <v>255</v>
      </c>
      <c r="C23" s="187"/>
      <c r="D23" s="109" t="s">
        <v>228</v>
      </c>
      <c r="E23" s="188">
        <f t="shared" si="10"/>
        <v>417855</v>
      </c>
      <c r="F23" s="110">
        <v>213106</v>
      </c>
      <c r="G23" s="110">
        <v>204749</v>
      </c>
      <c r="H23" s="173">
        <v>0</v>
      </c>
      <c r="I23" s="189">
        <f t="shared" si="11"/>
        <v>440251</v>
      </c>
      <c r="J23" s="110">
        <v>225409</v>
      </c>
      <c r="K23" s="110">
        <v>214842</v>
      </c>
      <c r="L23" s="173">
        <v>0</v>
      </c>
      <c r="M23" s="189">
        <f t="shared" si="12"/>
        <v>462402</v>
      </c>
      <c r="N23" s="110">
        <v>236886</v>
      </c>
      <c r="O23" s="110">
        <v>225516</v>
      </c>
      <c r="P23" s="173">
        <v>0</v>
      </c>
      <c r="Q23" s="189">
        <f t="shared" si="13"/>
        <v>484314</v>
      </c>
      <c r="R23" s="110">
        <v>248111</v>
      </c>
      <c r="S23" s="110">
        <v>236203</v>
      </c>
      <c r="T23" s="173">
        <v>0</v>
      </c>
      <c r="U23" s="173">
        <f t="shared" si="7"/>
        <v>502989</v>
      </c>
      <c r="V23" s="164">
        <v>256524</v>
      </c>
      <c r="W23" s="164">
        <v>246465</v>
      </c>
      <c r="X23" s="110">
        <v>0</v>
      </c>
      <c r="Y23" s="194" t="s">
        <v>229</v>
      </c>
      <c r="Z23" s="111" t="s">
        <v>256</v>
      </c>
      <c r="AA23" s="191" t="s">
        <v>11</v>
      </c>
      <c r="AB23" s="192"/>
      <c r="AC23" s="119" t="str">
        <f t="shared" si="8"/>
        <v/>
      </c>
      <c r="AD23" s="119" t="str">
        <f t="shared" si="9"/>
        <v/>
      </c>
    </row>
    <row r="24" spans="1:30" s="119" customFormat="1" ht="22.5">
      <c r="A24" s="108">
        <v>264</v>
      </c>
      <c r="B24" s="186" t="s">
        <v>257</v>
      </c>
      <c r="C24" s="187"/>
      <c r="D24" s="109" t="s">
        <v>228</v>
      </c>
      <c r="E24" s="188">
        <f t="shared" si="10"/>
        <v>19</v>
      </c>
      <c r="F24" s="110">
        <v>6</v>
      </c>
      <c r="G24" s="110">
        <v>13</v>
      </c>
      <c r="H24" s="173">
        <v>0</v>
      </c>
      <c r="I24" s="189">
        <f t="shared" si="11"/>
        <v>19</v>
      </c>
      <c r="J24" s="110">
        <v>8</v>
      </c>
      <c r="K24" s="110">
        <v>11</v>
      </c>
      <c r="L24" s="173">
        <v>0</v>
      </c>
      <c r="M24" s="189">
        <f t="shared" si="12"/>
        <v>19</v>
      </c>
      <c r="N24" s="110">
        <v>9</v>
      </c>
      <c r="O24" s="110">
        <v>10</v>
      </c>
      <c r="P24" s="173">
        <v>0</v>
      </c>
      <c r="Q24" s="189">
        <f t="shared" si="13"/>
        <v>19</v>
      </c>
      <c r="R24" s="110">
        <v>8</v>
      </c>
      <c r="S24" s="110">
        <v>11</v>
      </c>
      <c r="T24" s="173">
        <v>0</v>
      </c>
      <c r="U24" s="173">
        <f t="shared" si="7"/>
        <v>19</v>
      </c>
      <c r="V24" s="164">
        <v>8</v>
      </c>
      <c r="W24" s="164">
        <v>11</v>
      </c>
      <c r="X24" s="110">
        <v>0</v>
      </c>
      <c r="Y24" s="194" t="s">
        <v>229</v>
      </c>
      <c r="Z24" s="111" t="s">
        <v>258</v>
      </c>
      <c r="AA24" s="191" t="s">
        <v>11</v>
      </c>
      <c r="AB24" s="192"/>
      <c r="AC24" s="119" t="str">
        <f t="shared" si="8"/>
        <v/>
      </c>
      <c r="AD24" s="119" t="str">
        <f t="shared" si="9"/>
        <v/>
      </c>
    </row>
    <row r="25" spans="1:30" s="120" customFormat="1" ht="33.75">
      <c r="A25" s="108">
        <v>265</v>
      </c>
      <c r="B25" s="200" t="s">
        <v>259</v>
      </c>
      <c r="C25" s="187"/>
      <c r="D25" s="198" t="s">
        <v>228</v>
      </c>
      <c r="E25" s="188">
        <f t="shared" si="10"/>
        <v>384505</v>
      </c>
      <c r="F25" s="110">
        <v>198530</v>
      </c>
      <c r="G25" s="110">
        <v>185975</v>
      </c>
      <c r="H25" s="173">
        <v>0</v>
      </c>
      <c r="I25" s="189">
        <f t="shared" si="11"/>
        <v>399874</v>
      </c>
      <c r="J25" s="110">
        <v>209294</v>
      </c>
      <c r="K25" s="110">
        <v>190580</v>
      </c>
      <c r="L25" s="173">
        <v>0</v>
      </c>
      <c r="M25" s="189">
        <f t="shared" si="12"/>
        <v>433316</v>
      </c>
      <c r="N25" s="110">
        <v>228811</v>
      </c>
      <c r="O25" s="110">
        <v>204505</v>
      </c>
      <c r="P25" s="173">
        <v>0</v>
      </c>
      <c r="Q25" s="189">
        <f t="shared" si="13"/>
        <v>396938</v>
      </c>
      <c r="R25" s="110">
        <v>214346</v>
      </c>
      <c r="S25" s="110">
        <v>182592</v>
      </c>
      <c r="T25" s="173">
        <v>0</v>
      </c>
      <c r="U25" s="173">
        <f t="shared" si="7"/>
        <v>416631</v>
      </c>
      <c r="V25" s="164">
        <v>224981</v>
      </c>
      <c r="W25" s="164">
        <v>191650</v>
      </c>
      <c r="X25" s="110">
        <v>0</v>
      </c>
      <c r="Y25" s="194" t="s">
        <v>229</v>
      </c>
      <c r="Z25" s="111" t="s">
        <v>260</v>
      </c>
      <c r="AA25" s="191" t="s">
        <v>11</v>
      </c>
      <c r="AB25" s="192"/>
      <c r="AC25" s="120" t="str">
        <f t="shared" si="8"/>
        <v/>
      </c>
      <c r="AD25" s="120" t="str">
        <f t="shared" si="9"/>
        <v/>
      </c>
    </row>
    <row r="26" spans="1:30" s="120" customFormat="1" ht="45">
      <c r="A26" s="108">
        <v>266</v>
      </c>
      <c r="B26" s="200" t="s">
        <v>261</v>
      </c>
      <c r="C26" s="187"/>
      <c r="D26" s="109" t="s">
        <v>228</v>
      </c>
      <c r="E26" s="201">
        <f t="shared" si="10"/>
        <v>281</v>
      </c>
      <c r="F26" s="110">
        <v>129</v>
      </c>
      <c r="G26" s="110">
        <v>152</v>
      </c>
      <c r="H26" s="173">
        <v>0</v>
      </c>
      <c r="I26" s="189">
        <f t="shared" si="11"/>
        <v>312</v>
      </c>
      <c r="J26" s="110">
        <v>138</v>
      </c>
      <c r="K26" s="110">
        <v>174</v>
      </c>
      <c r="L26" s="173">
        <v>0</v>
      </c>
      <c r="M26" s="189">
        <f t="shared" si="12"/>
        <v>282</v>
      </c>
      <c r="N26" s="110">
        <v>129</v>
      </c>
      <c r="O26" s="110">
        <v>153</v>
      </c>
      <c r="P26" s="173">
        <v>0</v>
      </c>
      <c r="Q26" s="189">
        <f t="shared" si="13"/>
        <v>2288</v>
      </c>
      <c r="R26" s="110">
        <v>1030</v>
      </c>
      <c r="S26" s="110">
        <v>1258</v>
      </c>
      <c r="T26" s="173">
        <v>0</v>
      </c>
      <c r="U26" s="173">
        <f t="shared" si="7"/>
        <v>37</v>
      </c>
      <c r="V26" s="164">
        <v>20</v>
      </c>
      <c r="W26" s="164">
        <v>17</v>
      </c>
      <c r="X26" s="110">
        <v>0</v>
      </c>
      <c r="Y26" s="194" t="s">
        <v>229</v>
      </c>
      <c r="Z26" s="111" t="s">
        <v>262</v>
      </c>
      <c r="AA26" s="202" t="s">
        <v>11</v>
      </c>
      <c r="AB26" s="199" t="s">
        <v>276</v>
      </c>
      <c r="AC26" s="120" t="str">
        <f t="shared" si="8"/>
        <v>請確認</v>
      </c>
      <c r="AD26" s="120" t="str">
        <f t="shared" si="9"/>
        <v>請備註</v>
      </c>
    </row>
    <row r="27" spans="1:30" s="120" customFormat="1" ht="67.5">
      <c r="A27" s="108">
        <v>267</v>
      </c>
      <c r="B27" s="186" t="s">
        <v>263</v>
      </c>
      <c r="C27" s="187"/>
      <c r="D27" s="109" t="s">
        <v>228</v>
      </c>
      <c r="E27" s="201">
        <f t="shared" si="10"/>
        <v>65141</v>
      </c>
      <c r="F27" s="110">
        <v>45789</v>
      </c>
      <c r="G27" s="110">
        <v>19352</v>
      </c>
      <c r="H27" s="173">
        <v>0</v>
      </c>
      <c r="I27" s="189">
        <f t="shared" si="11"/>
        <v>39845</v>
      </c>
      <c r="J27" s="110">
        <v>24186</v>
      </c>
      <c r="K27" s="110">
        <v>15659</v>
      </c>
      <c r="L27" s="173">
        <v>0</v>
      </c>
      <c r="M27" s="189">
        <f t="shared" si="12"/>
        <v>24695</v>
      </c>
      <c r="N27" s="110">
        <v>15008</v>
      </c>
      <c r="O27" s="110">
        <v>9687</v>
      </c>
      <c r="P27" s="173">
        <v>0</v>
      </c>
      <c r="Q27" s="189">
        <f t="shared" si="13"/>
        <v>8451</v>
      </c>
      <c r="R27" s="110">
        <v>4923</v>
      </c>
      <c r="S27" s="110">
        <v>3528</v>
      </c>
      <c r="T27" s="173">
        <v>0</v>
      </c>
      <c r="U27" s="173">
        <f t="shared" si="7"/>
        <v>11976</v>
      </c>
      <c r="V27" s="164">
        <v>6820</v>
      </c>
      <c r="W27" s="164">
        <v>5156</v>
      </c>
      <c r="X27" s="110">
        <v>0</v>
      </c>
      <c r="Y27" s="194" t="s">
        <v>229</v>
      </c>
      <c r="Z27" s="111" t="s">
        <v>264</v>
      </c>
      <c r="AA27" s="191" t="s">
        <v>11</v>
      </c>
      <c r="AB27" s="199" t="s">
        <v>277</v>
      </c>
      <c r="AC27" s="120" t="str">
        <f t="shared" si="8"/>
        <v/>
      </c>
      <c r="AD27" s="120" t="str">
        <f t="shared" si="9"/>
        <v>請備註</v>
      </c>
    </row>
    <row r="28" spans="1:30" s="120" customFormat="1" ht="22.5">
      <c r="A28" s="112">
        <v>268</v>
      </c>
      <c r="B28" s="203" t="s">
        <v>265</v>
      </c>
      <c r="C28" s="204"/>
      <c r="D28" s="114" t="s">
        <v>228</v>
      </c>
      <c r="E28" s="205">
        <f t="shared" si="10"/>
        <v>286</v>
      </c>
      <c r="F28" s="115">
        <v>139</v>
      </c>
      <c r="G28" s="115">
        <v>147</v>
      </c>
      <c r="H28" s="206">
        <v>0</v>
      </c>
      <c r="I28" s="207">
        <f t="shared" si="11"/>
        <v>281</v>
      </c>
      <c r="J28" s="115">
        <v>136</v>
      </c>
      <c r="K28" s="115">
        <v>145</v>
      </c>
      <c r="L28" s="206">
        <v>0</v>
      </c>
      <c r="M28" s="207">
        <f t="shared" si="12"/>
        <v>277</v>
      </c>
      <c r="N28" s="115">
        <v>140</v>
      </c>
      <c r="O28" s="115">
        <v>137</v>
      </c>
      <c r="P28" s="206">
        <v>0</v>
      </c>
      <c r="Q28" s="207">
        <f t="shared" si="13"/>
        <v>294</v>
      </c>
      <c r="R28" s="115">
        <v>148</v>
      </c>
      <c r="S28" s="115">
        <v>146</v>
      </c>
      <c r="T28" s="206">
        <v>0</v>
      </c>
      <c r="U28" s="206">
        <f t="shared" si="7"/>
        <v>307</v>
      </c>
      <c r="V28" s="115">
        <v>151</v>
      </c>
      <c r="W28" s="115">
        <v>156</v>
      </c>
      <c r="X28" s="133">
        <v>0</v>
      </c>
      <c r="Y28" s="208" t="s">
        <v>229</v>
      </c>
      <c r="Z28" s="117" t="s">
        <v>266</v>
      </c>
      <c r="AA28" s="209" t="s">
        <v>11</v>
      </c>
      <c r="AB28" s="210" t="s">
        <v>284</v>
      </c>
      <c r="AC28" s="120" t="str">
        <f t="shared" si="8"/>
        <v>請確認</v>
      </c>
      <c r="AD28" s="120" t="str">
        <f t="shared" si="9"/>
        <v/>
      </c>
    </row>
    <row r="29" spans="1:30" s="34" customFormat="1">
      <c r="A29" s="47"/>
      <c r="B29" s="49" t="s">
        <v>192</v>
      </c>
      <c r="C29" s="47"/>
      <c r="D29" s="47"/>
      <c r="E29" s="47"/>
      <c r="F29" s="47"/>
      <c r="G29" s="47"/>
      <c r="H29" s="47"/>
      <c r="I29" s="47"/>
      <c r="J29" s="47"/>
      <c r="K29" s="47"/>
      <c r="L29" s="47"/>
      <c r="M29" s="47"/>
      <c r="N29" s="47"/>
      <c r="O29" s="47"/>
      <c r="P29" s="47"/>
      <c r="Q29" s="47"/>
      <c r="R29" s="47"/>
      <c r="S29" s="47"/>
      <c r="T29" s="47"/>
      <c r="U29" s="47"/>
      <c r="V29" s="47"/>
      <c r="W29" s="47"/>
      <c r="X29" s="47"/>
      <c r="Y29" s="47"/>
      <c r="Z29" s="68"/>
      <c r="AA29" s="47"/>
      <c r="AB29" s="59"/>
    </row>
    <row r="30" spans="1:30">
      <c r="B30" s="64" t="s">
        <v>193</v>
      </c>
    </row>
  </sheetData>
  <mergeCells count="18">
    <mergeCell ref="B12:D12"/>
    <mergeCell ref="B5:D5"/>
    <mergeCell ref="A1:AA1"/>
    <mergeCell ref="B2:D2"/>
    <mergeCell ref="A3:A4"/>
    <mergeCell ref="AC3:AD3"/>
    <mergeCell ref="B8:C8"/>
    <mergeCell ref="Y3:Y4"/>
    <mergeCell ref="Z3:Z4"/>
    <mergeCell ref="AA3:AA4"/>
    <mergeCell ref="AB3:AB4"/>
    <mergeCell ref="E3:H3"/>
    <mergeCell ref="M3:P3"/>
    <mergeCell ref="Q3:T3"/>
    <mergeCell ref="U3:X3"/>
    <mergeCell ref="B3:C4"/>
    <mergeCell ref="D3:D4"/>
    <mergeCell ref="I3:L3"/>
  </mergeCells>
  <phoneticPr fontId="1" type="noConversion"/>
  <conditionalFormatting sqref="B2:Q2 Y2:AA1048576 A3:D4 E3 I3 M3 Q3 U3 E4:X4 A1:A2 A5:B1048576 C13:D1048576 C6:D11 U6:U28 E5:Q1048576 R7:S7 AC1:XFD1048576 AB1:AB6 AB8:AB1048576">
    <cfRule type="cellIs" dxfId="20" priority="25" operator="equal">
      <formula>"…"</formula>
    </cfRule>
  </conditionalFormatting>
  <conditionalFormatting sqref="AC12:AD28">
    <cfRule type="cellIs" dxfId="19" priority="20" operator="equal">
      <formula>"… "</formula>
    </cfRule>
  </conditionalFormatting>
  <conditionalFormatting sqref="F17:G17">
    <cfRule type="cellIs" dxfId="18" priority="1" operator="equal">
      <formula>"…"</formula>
    </cfRule>
  </conditionalFormatting>
  <pageMargins left="0.70866141732283472" right="0.70866141732283472" top="0.35433070866141736" bottom="0.74803149606299213" header="0.31496062992125984" footer="0.31496062992125984"/>
  <pageSetup paperSize="8" scale="58" fitToHeight="0" orientation="landscape" r:id="rId1"/>
  <headerFooter>
    <oddFooter>第 &amp;P 頁，共 &amp;N 頁</oddFooter>
  </headerFooter>
  <legacyDrawing r:id="rId2"/>
</worksheet>
</file>

<file path=xl/worksheets/sheet4.xml><?xml version="1.0" encoding="utf-8"?>
<worksheet xmlns="http://schemas.openxmlformats.org/spreadsheetml/2006/main" xmlns:r="http://schemas.openxmlformats.org/officeDocument/2006/relationships">
  <sheetPr>
    <tabColor rgb="FFFFFF00"/>
  </sheetPr>
  <dimension ref="A1:AD29"/>
  <sheetViews>
    <sheetView tabSelected="1" zoomScaleNormal="100" workbookViewId="0">
      <selection activeCell="N19" sqref="N19"/>
    </sheetView>
  </sheetViews>
  <sheetFormatPr defaultRowHeight="16.5"/>
  <cols>
    <col min="1" max="1" width="5.125" style="42" customWidth="1"/>
    <col min="2" max="2" width="9" style="42"/>
    <col min="3" max="3" width="44.375" style="42" customWidth="1"/>
    <col min="4" max="4" width="7.5" style="42" bestFit="1" customWidth="1"/>
    <col min="5" max="5" width="7.5" style="42" customWidth="1"/>
    <col min="6" max="24" width="9.625" style="42" customWidth="1"/>
    <col min="25" max="25" width="7" style="42" bestFit="1" customWidth="1"/>
    <col min="26" max="26" width="31.625" style="54" customWidth="1"/>
    <col min="27" max="27" width="10.625" customWidth="1"/>
    <col min="28" max="28" width="7.5" style="59" customWidth="1"/>
  </cols>
  <sheetData>
    <row r="1" spans="1:30" ht="25.5">
      <c r="A1" s="245" t="s">
        <v>214</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56"/>
    </row>
    <row r="2" spans="1:30">
      <c r="A2" s="16"/>
      <c r="B2" s="246"/>
      <c r="C2" s="246"/>
      <c r="D2" s="246"/>
      <c r="E2" s="81"/>
      <c r="F2" s="17"/>
      <c r="G2" s="17"/>
      <c r="H2" s="17"/>
      <c r="I2" s="17"/>
      <c r="J2" s="17"/>
      <c r="K2" s="17"/>
      <c r="L2" s="17"/>
      <c r="M2" s="17"/>
      <c r="N2" s="17"/>
      <c r="O2" s="17"/>
      <c r="P2" s="17"/>
      <c r="Q2" s="17"/>
      <c r="R2" s="17"/>
      <c r="S2" s="17"/>
      <c r="T2" s="17"/>
      <c r="U2" s="17"/>
      <c r="V2" s="17"/>
      <c r="W2" s="17"/>
      <c r="X2" s="17"/>
      <c r="Y2" s="18"/>
      <c r="Z2" s="52"/>
      <c r="AA2" s="19"/>
      <c r="AB2" s="57"/>
    </row>
    <row r="3" spans="1:30">
      <c r="A3" s="251" t="s">
        <v>0</v>
      </c>
      <c r="B3" s="247" t="s">
        <v>6</v>
      </c>
      <c r="C3" s="247"/>
      <c r="D3" s="247" t="s">
        <v>1</v>
      </c>
      <c r="E3" s="247" t="s">
        <v>2</v>
      </c>
      <c r="F3" s="247"/>
      <c r="G3" s="247"/>
      <c r="H3" s="247"/>
      <c r="I3" s="247" t="s">
        <v>15</v>
      </c>
      <c r="J3" s="247"/>
      <c r="K3" s="247"/>
      <c r="L3" s="247"/>
      <c r="M3" s="247" t="s">
        <v>19</v>
      </c>
      <c r="N3" s="247"/>
      <c r="O3" s="247"/>
      <c r="P3" s="247"/>
      <c r="Q3" s="249" t="s">
        <v>188</v>
      </c>
      <c r="R3" s="250"/>
      <c r="S3" s="250"/>
      <c r="T3" s="251"/>
      <c r="U3" s="247" t="s">
        <v>201</v>
      </c>
      <c r="V3" s="247"/>
      <c r="W3" s="247"/>
      <c r="X3" s="247"/>
      <c r="Y3" s="252" t="s">
        <v>3</v>
      </c>
      <c r="Z3" s="254" t="s">
        <v>24</v>
      </c>
      <c r="AA3" s="256" t="s">
        <v>7</v>
      </c>
      <c r="AB3" s="241" t="s">
        <v>79</v>
      </c>
      <c r="AC3" s="243" t="s">
        <v>76</v>
      </c>
      <c r="AD3" s="243"/>
    </row>
    <row r="4" spans="1:30">
      <c r="A4" s="266"/>
      <c r="B4" s="267"/>
      <c r="C4" s="267"/>
      <c r="D4" s="267"/>
      <c r="E4" s="100" t="s">
        <v>202</v>
      </c>
      <c r="F4" s="159" t="s">
        <v>4</v>
      </c>
      <c r="G4" s="159" t="s">
        <v>5</v>
      </c>
      <c r="H4" s="100" t="s">
        <v>203</v>
      </c>
      <c r="I4" s="100" t="s">
        <v>202</v>
      </c>
      <c r="J4" s="159" t="s">
        <v>4</v>
      </c>
      <c r="K4" s="159" t="s">
        <v>5</v>
      </c>
      <c r="L4" s="100" t="s">
        <v>203</v>
      </c>
      <c r="M4" s="100" t="s">
        <v>202</v>
      </c>
      <c r="N4" s="159" t="s">
        <v>4</v>
      </c>
      <c r="O4" s="159" t="s">
        <v>5</v>
      </c>
      <c r="P4" s="100" t="s">
        <v>203</v>
      </c>
      <c r="Q4" s="100" t="s">
        <v>202</v>
      </c>
      <c r="R4" s="159" t="s">
        <v>4</v>
      </c>
      <c r="S4" s="159" t="s">
        <v>5</v>
      </c>
      <c r="T4" s="100" t="s">
        <v>203</v>
      </c>
      <c r="U4" s="100" t="s">
        <v>202</v>
      </c>
      <c r="V4" s="159" t="s">
        <v>4</v>
      </c>
      <c r="W4" s="159" t="s">
        <v>5</v>
      </c>
      <c r="X4" s="100" t="s">
        <v>203</v>
      </c>
      <c r="Y4" s="268"/>
      <c r="Z4" s="269"/>
      <c r="AA4" s="270"/>
      <c r="AB4" s="265"/>
      <c r="AC4" s="80" t="s">
        <v>77</v>
      </c>
      <c r="AD4" s="80" t="s">
        <v>78</v>
      </c>
    </row>
    <row r="5" spans="1:30" s="84" customFormat="1" ht="24">
      <c r="A5" s="82"/>
      <c r="B5" s="244" t="s">
        <v>269</v>
      </c>
      <c r="C5" s="244"/>
      <c r="D5" s="244"/>
      <c r="E5" s="98"/>
      <c r="F5" s="87"/>
      <c r="G5" s="87"/>
      <c r="H5" s="87"/>
      <c r="I5" s="87"/>
      <c r="J5" s="87"/>
      <c r="K5" s="87"/>
      <c r="L5" s="87"/>
      <c r="M5" s="87"/>
      <c r="N5" s="87"/>
      <c r="O5" s="87"/>
      <c r="P5" s="87"/>
      <c r="Q5" s="87"/>
      <c r="R5" s="87"/>
      <c r="S5" s="87"/>
      <c r="T5" s="87"/>
      <c r="U5" s="87"/>
      <c r="V5" s="87"/>
      <c r="W5" s="87"/>
      <c r="X5" s="87"/>
      <c r="Y5" s="88"/>
      <c r="Z5" s="89" t="s">
        <v>20</v>
      </c>
      <c r="AA5" s="90"/>
      <c r="AB5" s="101"/>
      <c r="AC5" s="84" t="str">
        <f>IF(ISBLANK(V5),"",IF(IF(R5&lt;=S5,1,-1)*IF(V5&lt;=W5,1,-1)&lt;0,"請確認",""))</f>
        <v/>
      </c>
      <c r="AD5" s="84" t="str">
        <f>IF(OR(ISBLANK(V5),ISBLANK(W5),ISTEXT(V5),ISTEXT(W5)),"",IF(OR((V5+W5)/(R5+S5)&gt;1.3,(V5+W5)/(R5+S5)&lt;0.7),"請備註",""))</f>
        <v/>
      </c>
    </row>
    <row r="6" spans="1:30" s="65" customFormat="1" ht="22.5">
      <c r="A6" s="5">
        <v>239</v>
      </c>
      <c r="B6" s="61" t="s">
        <v>23</v>
      </c>
      <c r="C6" s="5"/>
      <c r="D6" s="6" t="s">
        <v>17</v>
      </c>
      <c r="E6" s="125">
        <f>SUM(F6:H6)</f>
        <v>140856</v>
      </c>
      <c r="F6" s="7">
        <v>62637</v>
      </c>
      <c r="G6" s="7">
        <v>78219</v>
      </c>
      <c r="H6" s="7">
        <v>0</v>
      </c>
      <c r="I6" s="7">
        <f>SUM(J6:L6)</f>
        <v>143508</v>
      </c>
      <c r="J6" s="7">
        <v>64212</v>
      </c>
      <c r="K6" s="7">
        <v>79296</v>
      </c>
      <c r="L6" s="7">
        <v>0</v>
      </c>
      <c r="M6" s="7">
        <f>SUM(N6:P6)</f>
        <v>145110</v>
      </c>
      <c r="N6" s="7">
        <v>65208</v>
      </c>
      <c r="O6" s="7">
        <v>79902</v>
      </c>
      <c r="P6" s="7">
        <v>0</v>
      </c>
      <c r="Q6" s="7">
        <f>SUM(R6:T6)</f>
        <v>146740</v>
      </c>
      <c r="R6" s="7">
        <v>66171</v>
      </c>
      <c r="S6" s="7">
        <v>80569</v>
      </c>
      <c r="T6" s="7">
        <v>0</v>
      </c>
      <c r="U6" s="7">
        <f>SUM(V6:X6)</f>
        <v>146383</v>
      </c>
      <c r="V6" s="211">
        <v>66313</v>
      </c>
      <c r="W6" s="211">
        <v>80070</v>
      </c>
      <c r="X6" s="7">
        <v>0</v>
      </c>
      <c r="Y6" s="8"/>
      <c r="Z6" s="45" t="s">
        <v>117</v>
      </c>
      <c r="AA6" s="4" t="s">
        <v>100</v>
      </c>
      <c r="AB6" s="83"/>
      <c r="AC6" t="str">
        <f t="shared" ref="AC6:AC23" si="0">IF(ISBLANK(V6),"",IF(IF(R6&lt;=S6,1,-1)*IF(V6&lt;=W6,1,-1)&lt;0,"請確認",""))</f>
        <v/>
      </c>
      <c r="AD6" t="str">
        <f t="shared" ref="AD6:AD23" si="1">IF(OR(ISBLANK(V6),ISBLANK(W6),ISTEXT(V6),ISTEXT(W6)),"",IF(OR((V6+W6)/(R6+S6)&gt;1.3,(V6+W6)/(R6+S6)&lt;0.7),"請備註",""))</f>
        <v/>
      </c>
    </row>
    <row r="7" spans="1:30" s="62" customFormat="1" ht="22.5">
      <c r="A7" s="5"/>
      <c r="B7" s="26" t="s">
        <v>42</v>
      </c>
      <c r="C7" s="48"/>
      <c r="D7" s="6" t="s">
        <v>26</v>
      </c>
      <c r="E7" s="125">
        <f t="shared" ref="E7:E23" si="2">SUM(F7:H7)</f>
        <v>16692</v>
      </c>
      <c r="F7" s="27">
        <v>7903</v>
      </c>
      <c r="G7" s="27">
        <v>8789</v>
      </c>
      <c r="H7" s="7">
        <v>0</v>
      </c>
      <c r="I7" s="7">
        <f t="shared" ref="I7:I23" si="3">SUM(J7:L7)</f>
        <v>17045</v>
      </c>
      <c r="J7" s="27">
        <v>8049</v>
      </c>
      <c r="K7" s="27">
        <v>8996</v>
      </c>
      <c r="L7" s="7">
        <v>0</v>
      </c>
      <c r="M7" s="7">
        <f t="shared" ref="M7:M23" si="4">SUM(N7:P7)</f>
        <v>17393</v>
      </c>
      <c r="N7" s="27">
        <v>8232</v>
      </c>
      <c r="O7" s="27">
        <v>9161</v>
      </c>
      <c r="P7" s="7">
        <v>0</v>
      </c>
      <c r="Q7" s="7">
        <f t="shared" ref="Q7:Q23" si="5">SUM(R7:T7)</f>
        <v>17377</v>
      </c>
      <c r="R7" s="27">
        <v>8145</v>
      </c>
      <c r="S7" s="27">
        <v>9232</v>
      </c>
      <c r="T7" s="7">
        <v>0</v>
      </c>
      <c r="U7" s="7">
        <f t="shared" ref="U7:U23" si="6">SUM(V7:X7)</f>
        <v>17268</v>
      </c>
      <c r="V7" s="212">
        <v>8083</v>
      </c>
      <c r="W7" s="212">
        <v>9185</v>
      </c>
      <c r="X7" s="7">
        <v>0</v>
      </c>
      <c r="Y7" s="8"/>
      <c r="Z7" s="45" t="s">
        <v>43</v>
      </c>
      <c r="AA7" s="4"/>
      <c r="AB7" s="83"/>
      <c r="AC7" t="str">
        <f t="shared" si="0"/>
        <v/>
      </c>
      <c r="AD7" t="str">
        <f t="shared" si="1"/>
        <v/>
      </c>
    </row>
    <row r="8" spans="1:30" s="62" customFormat="1" ht="22.5">
      <c r="A8" s="5"/>
      <c r="B8" s="26" t="s">
        <v>118</v>
      </c>
      <c r="C8" s="48"/>
      <c r="D8" s="6" t="s">
        <v>26</v>
      </c>
      <c r="E8" s="125">
        <f t="shared" si="2"/>
        <v>22904</v>
      </c>
      <c r="F8" s="27">
        <v>10160</v>
      </c>
      <c r="G8" s="27">
        <v>12744</v>
      </c>
      <c r="H8" s="7">
        <v>0</v>
      </c>
      <c r="I8" s="7">
        <f t="shared" si="3"/>
        <v>23566</v>
      </c>
      <c r="J8" s="27">
        <v>10550</v>
      </c>
      <c r="K8" s="27">
        <v>13016</v>
      </c>
      <c r="L8" s="7">
        <v>0</v>
      </c>
      <c r="M8" s="7">
        <f t="shared" si="4"/>
        <v>23692</v>
      </c>
      <c r="N8" s="27">
        <v>10619</v>
      </c>
      <c r="O8" s="27">
        <v>13073</v>
      </c>
      <c r="P8" s="7">
        <v>0</v>
      </c>
      <c r="Q8" s="7">
        <f t="shared" si="5"/>
        <v>23869</v>
      </c>
      <c r="R8" s="27">
        <v>10735</v>
      </c>
      <c r="S8" s="27">
        <v>13134</v>
      </c>
      <c r="T8" s="7">
        <v>0</v>
      </c>
      <c r="U8" s="7">
        <f t="shared" si="6"/>
        <v>23689</v>
      </c>
      <c r="V8" s="212">
        <v>10720</v>
      </c>
      <c r="W8" s="212">
        <v>12969</v>
      </c>
      <c r="X8" s="7">
        <v>0</v>
      </c>
      <c r="Y8" s="8"/>
      <c r="Z8" s="45" t="s">
        <v>44</v>
      </c>
      <c r="AA8" s="4"/>
      <c r="AB8" s="83"/>
      <c r="AC8" t="str">
        <f t="shared" si="0"/>
        <v/>
      </c>
      <c r="AD8" t="str">
        <f t="shared" si="1"/>
        <v/>
      </c>
    </row>
    <row r="9" spans="1:30" s="62" customFormat="1" ht="22.5">
      <c r="A9" s="5"/>
      <c r="B9" s="26" t="s">
        <v>18</v>
      </c>
      <c r="C9" s="48"/>
      <c r="D9" s="6" t="s">
        <v>26</v>
      </c>
      <c r="E9" s="125">
        <f t="shared" si="2"/>
        <v>47203</v>
      </c>
      <c r="F9" s="27">
        <v>20813</v>
      </c>
      <c r="G9" s="27">
        <v>26390</v>
      </c>
      <c r="H9" s="7">
        <v>0</v>
      </c>
      <c r="I9" s="7">
        <f t="shared" si="3"/>
        <v>47919</v>
      </c>
      <c r="J9" s="27">
        <v>21216</v>
      </c>
      <c r="K9" s="27">
        <v>26703</v>
      </c>
      <c r="L9" s="7">
        <v>0</v>
      </c>
      <c r="M9" s="7">
        <f t="shared" si="4"/>
        <v>48498</v>
      </c>
      <c r="N9" s="27">
        <v>21612</v>
      </c>
      <c r="O9" s="27">
        <v>26886</v>
      </c>
      <c r="P9" s="7">
        <v>0</v>
      </c>
      <c r="Q9" s="7">
        <f t="shared" si="5"/>
        <v>49078</v>
      </c>
      <c r="R9" s="27">
        <v>22050</v>
      </c>
      <c r="S9" s="27">
        <v>27028</v>
      </c>
      <c r="T9" s="7">
        <v>0</v>
      </c>
      <c r="U9" s="7">
        <f t="shared" si="6"/>
        <v>48897</v>
      </c>
      <c r="V9" s="212">
        <v>22069</v>
      </c>
      <c r="W9" s="212">
        <v>26828</v>
      </c>
      <c r="X9" s="7">
        <v>0</v>
      </c>
      <c r="Y9" s="8"/>
      <c r="Z9" s="45" t="s">
        <v>45</v>
      </c>
      <c r="AA9" s="4"/>
      <c r="AB9" s="83"/>
      <c r="AC9" t="str">
        <f t="shared" si="0"/>
        <v/>
      </c>
      <c r="AD9" t="str">
        <f t="shared" si="1"/>
        <v/>
      </c>
    </row>
    <row r="10" spans="1:30" s="62" customFormat="1" ht="22.5">
      <c r="A10" s="5"/>
      <c r="B10" s="26" t="s">
        <v>119</v>
      </c>
      <c r="C10" s="48"/>
      <c r="D10" s="6" t="s">
        <v>26</v>
      </c>
      <c r="E10" s="125">
        <f t="shared" si="2"/>
        <v>54057</v>
      </c>
      <c r="F10" s="27">
        <v>23761</v>
      </c>
      <c r="G10" s="27">
        <v>30296</v>
      </c>
      <c r="H10" s="7">
        <v>0</v>
      </c>
      <c r="I10" s="7">
        <f t="shared" si="3"/>
        <v>54978</v>
      </c>
      <c r="J10" s="27">
        <v>24397</v>
      </c>
      <c r="K10" s="27">
        <v>30581</v>
      </c>
      <c r="L10" s="7">
        <v>0</v>
      </c>
      <c r="M10" s="7">
        <f t="shared" si="4"/>
        <v>55527</v>
      </c>
      <c r="N10" s="27">
        <v>24745</v>
      </c>
      <c r="O10" s="27">
        <v>30782</v>
      </c>
      <c r="P10" s="7">
        <v>0</v>
      </c>
      <c r="Q10" s="7">
        <f t="shared" si="5"/>
        <v>56416</v>
      </c>
      <c r="R10" s="27">
        <v>25241</v>
      </c>
      <c r="S10" s="27">
        <v>31175</v>
      </c>
      <c r="T10" s="7">
        <v>0</v>
      </c>
      <c r="U10" s="7">
        <f t="shared" si="6"/>
        <v>56529</v>
      </c>
      <c r="V10" s="212">
        <v>25441</v>
      </c>
      <c r="W10" s="212">
        <v>31088</v>
      </c>
      <c r="X10" s="7">
        <v>0</v>
      </c>
      <c r="Y10" s="8"/>
      <c r="Z10" s="45" t="s">
        <v>46</v>
      </c>
      <c r="AA10" s="4"/>
      <c r="AB10" s="83"/>
      <c r="AC10" t="str">
        <f t="shared" si="0"/>
        <v/>
      </c>
      <c r="AD10" t="str">
        <f t="shared" si="1"/>
        <v/>
      </c>
    </row>
    <row r="11" spans="1:30" s="63" customFormat="1" ht="33.75">
      <c r="A11" s="5">
        <v>248</v>
      </c>
      <c r="B11" s="61" t="s">
        <v>131</v>
      </c>
      <c r="C11" s="13"/>
      <c r="D11" s="6" t="s">
        <v>8</v>
      </c>
      <c r="E11" s="125">
        <f t="shared" si="2"/>
        <v>6903</v>
      </c>
      <c r="F11" s="7">
        <v>3155</v>
      </c>
      <c r="G11" s="7">
        <v>3748</v>
      </c>
      <c r="H11" s="7">
        <v>0</v>
      </c>
      <c r="I11" s="7">
        <f t="shared" si="3"/>
        <v>6898</v>
      </c>
      <c r="J11" s="7">
        <v>3166</v>
      </c>
      <c r="K11" s="7">
        <v>3732</v>
      </c>
      <c r="L11" s="7">
        <v>0</v>
      </c>
      <c r="M11" s="7">
        <f t="shared" si="4"/>
        <v>6910</v>
      </c>
      <c r="N11" s="7">
        <v>3173</v>
      </c>
      <c r="O11" s="7">
        <v>3737</v>
      </c>
      <c r="P11" s="7">
        <v>0</v>
      </c>
      <c r="Q11" s="7">
        <f t="shared" si="5"/>
        <v>6881</v>
      </c>
      <c r="R11" s="7">
        <v>3146</v>
      </c>
      <c r="S11" s="7">
        <v>3735</v>
      </c>
      <c r="T11" s="7">
        <v>0</v>
      </c>
      <c r="U11" s="7">
        <f t="shared" si="6"/>
        <v>6752</v>
      </c>
      <c r="V11" s="211">
        <v>3085</v>
      </c>
      <c r="W11" s="211">
        <v>3667</v>
      </c>
      <c r="X11" s="7">
        <v>0</v>
      </c>
      <c r="Y11" s="22" t="s">
        <v>87</v>
      </c>
      <c r="Z11" s="45" t="s">
        <v>52</v>
      </c>
      <c r="AA11" s="15" t="s">
        <v>11</v>
      </c>
      <c r="AB11" s="83"/>
      <c r="AC11" s="73" t="str">
        <f t="shared" si="0"/>
        <v/>
      </c>
      <c r="AD11" s="73" t="str">
        <f t="shared" si="1"/>
        <v/>
      </c>
    </row>
    <row r="12" spans="1:30" s="62" customFormat="1" ht="45">
      <c r="A12" s="5">
        <v>259</v>
      </c>
      <c r="B12" s="61" t="s">
        <v>12</v>
      </c>
      <c r="C12" s="13"/>
      <c r="D12" s="14" t="s">
        <v>8</v>
      </c>
      <c r="E12" s="125">
        <f t="shared" si="2"/>
        <v>6187</v>
      </c>
      <c r="F12" s="7">
        <v>3000</v>
      </c>
      <c r="G12" s="7">
        <v>3187</v>
      </c>
      <c r="H12" s="7">
        <v>0</v>
      </c>
      <c r="I12" s="7">
        <f t="shared" si="3"/>
        <v>8573</v>
      </c>
      <c r="J12" s="7">
        <v>3820</v>
      </c>
      <c r="K12" s="7">
        <v>4753</v>
      </c>
      <c r="L12" s="7">
        <v>0</v>
      </c>
      <c r="M12" s="7">
        <f t="shared" si="4"/>
        <v>9723</v>
      </c>
      <c r="N12" s="7">
        <v>4446</v>
      </c>
      <c r="O12" s="7">
        <v>5277</v>
      </c>
      <c r="P12" s="7">
        <v>0</v>
      </c>
      <c r="Q12" s="7">
        <f t="shared" si="5"/>
        <v>6083</v>
      </c>
      <c r="R12" s="7">
        <v>2627</v>
      </c>
      <c r="S12" s="7">
        <v>3456</v>
      </c>
      <c r="T12" s="7">
        <v>0</v>
      </c>
      <c r="U12" s="7">
        <f t="shared" si="6"/>
        <v>7064</v>
      </c>
      <c r="V12" s="211">
        <v>3236</v>
      </c>
      <c r="W12" s="211">
        <v>3828</v>
      </c>
      <c r="X12" s="7">
        <v>0</v>
      </c>
      <c r="Y12" s="22" t="s">
        <v>87</v>
      </c>
      <c r="Z12" s="45" t="s">
        <v>139</v>
      </c>
      <c r="AA12" s="4" t="s">
        <v>11</v>
      </c>
      <c r="AB12" s="83"/>
      <c r="AC12" t="str">
        <f t="shared" si="0"/>
        <v/>
      </c>
      <c r="AD12" t="str">
        <f t="shared" si="1"/>
        <v/>
      </c>
    </row>
    <row r="13" spans="1:30" s="63" customFormat="1" ht="33.75">
      <c r="A13" s="5">
        <v>269</v>
      </c>
      <c r="B13" s="61" t="s">
        <v>140</v>
      </c>
      <c r="C13" s="13"/>
      <c r="D13" s="6" t="s">
        <v>8</v>
      </c>
      <c r="E13" s="125">
        <f t="shared" si="2"/>
        <v>1</v>
      </c>
      <c r="F13" s="7">
        <v>1</v>
      </c>
      <c r="G13" s="7">
        <v>0</v>
      </c>
      <c r="H13" s="7">
        <v>0</v>
      </c>
      <c r="I13" s="7">
        <f t="shared" si="3"/>
        <v>0</v>
      </c>
      <c r="J13" s="7" t="s">
        <v>9</v>
      </c>
      <c r="K13" s="7" t="s">
        <v>9</v>
      </c>
      <c r="L13" s="7">
        <v>0</v>
      </c>
      <c r="M13" s="7">
        <f t="shared" si="4"/>
        <v>1</v>
      </c>
      <c r="N13" s="7">
        <v>0</v>
      </c>
      <c r="O13" s="7">
        <v>1</v>
      </c>
      <c r="P13" s="7">
        <v>0</v>
      </c>
      <c r="Q13" s="7">
        <f t="shared" si="5"/>
        <v>1</v>
      </c>
      <c r="R13" s="7">
        <v>0</v>
      </c>
      <c r="S13" s="7">
        <v>1</v>
      </c>
      <c r="T13" s="7">
        <v>0</v>
      </c>
      <c r="U13" s="7">
        <f t="shared" si="6"/>
        <v>1</v>
      </c>
      <c r="V13" s="211">
        <v>0</v>
      </c>
      <c r="W13" s="211">
        <v>1</v>
      </c>
      <c r="X13" s="7">
        <v>0</v>
      </c>
      <c r="Y13" s="22" t="s">
        <v>87</v>
      </c>
      <c r="Z13" s="45" t="s">
        <v>60</v>
      </c>
      <c r="AA13" s="4" t="s">
        <v>11</v>
      </c>
      <c r="AB13" s="83"/>
      <c r="AC13" s="73" t="str">
        <f t="shared" si="0"/>
        <v/>
      </c>
      <c r="AD13" s="73" t="str">
        <f t="shared" si="1"/>
        <v/>
      </c>
    </row>
    <row r="14" spans="1:30" s="63" customFormat="1" ht="22.5">
      <c r="A14" s="5">
        <v>270</v>
      </c>
      <c r="B14" s="61" t="s">
        <v>141</v>
      </c>
      <c r="C14" s="13"/>
      <c r="D14" s="6" t="s">
        <v>8</v>
      </c>
      <c r="E14" s="125">
        <f t="shared" si="2"/>
        <v>96</v>
      </c>
      <c r="F14" s="7">
        <v>35</v>
      </c>
      <c r="G14" s="7">
        <v>61</v>
      </c>
      <c r="H14" s="7">
        <v>0</v>
      </c>
      <c r="I14" s="7">
        <f t="shared" si="3"/>
        <v>104</v>
      </c>
      <c r="J14" s="7">
        <v>38</v>
      </c>
      <c r="K14" s="7">
        <v>66</v>
      </c>
      <c r="L14" s="7">
        <v>0</v>
      </c>
      <c r="M14" s="7">
        <f t="shared" si="4"/>
        <v>104</v>
      </c>
      <c r="N14" s="7">
        <v>38</v>
      </c>
      <c r="O14" s="7">
        <v>66</v>
      </c>
      <c r="P14" s="7">
        <v>0</v>
      </c>
      <c r="Q14" s="7">
        <f t="shared" si="5"/>
        <v>102</v>
      </c>
      <c r="R14" s="7">
        <v>36</v>
      </c>
      <c r="S14" s="7">
        <v>66</v>
      </c>
      <c r="T14" s="7">
        <v>0</v>
      </c>
      <c r="U14" s="7">
        <f t="shared" si="6"/>
        <v>104</v>
      </c>
      <c r="V14" s="211">
        <v>37</v>
      </c>
      <c r="W14" s="211">
        <v>67</v>
      </c>
      <c r="X14" s="7">
        <v>0</v>
      </c>
      <c r="Y14" s="22" t="s">
        <v>87</v>
      </c>
      <c r="Z14" s="45" t="s">
        <v>142</v>
      </c>
      <c r="AA14" s="4" t="s">
        <v>11</v>
      </c>
      <c r="AB14" s="83"/>
      <c r="AC14" s="73" t="str">
        <f t="shared" si="0"/>
        <v/>
      </c>
      <c r="AD14" s="73" t="str">
        <f t="shared" si="1"/>
        <v/>
      </c>
    </row>
    <row r="15" spans="1:30" s="63" customFormat="1" ht="33.75">
      <c r="A15" s="5">
        <v>271</v>
      </c>
      <c r="B15" s="61" t="s">
        <v>143</v>
      </c>
      <c r="C15" s="13"/>
      <c r="D15" s="6" t="s">
        <v>8</v>
      </c>
      <c r="E15" s="125">
        <f t="shared" si="2"/>
        <v>23</v>
      </c>
      <c r="F15" s="7">
        <v>10</v>
      </c>
      <c r="G15" s="7">
        <v>13</v>
      </c>
      <c r="H15" s="7">
        <v>0</v>
      </c>
      <c r="I15" s="7">
        <f t="shared" si="3"/>
        <v>23</v>
      </c>
      <c r="J15" s="7">
        <v>8</v>
      </c>
      <c r="K15" s="7">
        <v>15</v>
      </c>
      <c r="L15" s="7">
        <v>0</v>
      </c>
      <c r="M15" s="7">
        <f t="shared" si="4"/>
        <v>23</v>
      </c>
      <c r="N15" s="7">
        <v>9</v>
      </c>
      <c r="O15" s="7">
        <v>14</v>
      </c>
      <c r="P15" s="7">
        <v>0</v>
      </c>
      <c r="Q15" s="7">
        <f t="shared" si="5"/>
        <v>23</v>
      </c>
      <c r="R15" s="7">
        <v>8</v>
      </c>
      <c r="S15" s="7">
        <v>15</v>
      </c>
      <c r="T15" s="7">
        <v>0</v>
      </c>
      <c r="U15" s="7">
        <f t="shared" si="6"/>
        <v>23</v>
      </c>
      <c r="V15" s="211">
        <v>8</v>
      </c>
      <c r="W15" s="211">
        <v>15</v>
      </c>
      <c r="X15" s="7">
        <v>0</v>
      </c>
      <c r="Y15" s="22" t="s">
        <v>87</v>
      </c>
      <c r="Z15" s="45" t="s">
        <v>144</v>
      </c>
      <c r="AA15" s="4" t="s">
        <v>11</v>
      </c>
      <c r="AB15" s="83"/>
      <c r="AC15" s="73" t="str">
        <f t="shared" si="0"/>
        <v/>
      </c>
      <c r="AD15" s="73" t="str">
        <f t="shared" si="1"/>
        <v/>
      </c>
    </row>
    <row r="16" spans="1:30" s="76" customFormat="1" ht="33.75">
      <c r="A16" s="5">
        <v>272</v>
      </c>
      <c r="B16" s="61" t="s">
        <v>145</v>
      </c>
      <c r="C16" s="13"/>
      <c r="D16" s="6" t="s">
        <v>146</v>
      </c>
      <c r="E16" s="125">
        <f t="shared" si="2"/>
        <v>570634</v>
      </c>
      <c r="F16" s="7">
        <v>226757</v>
      </c>
      <c r="G16" s="7">
        <v>343877</v>
      </c>
      <c r="H16" s="7">
        <v>0</v>
      </c>
      <c r="I16" s="7">
        <f t="shared" si="3"/>
        <v>570927</v>
      </c>
      <c r="J16" s="7">
        <v>227562</v>
      </c>
      <c r="K16" s="7">
        <v>343365</v>
      </c>
      <c r="L16" s="7">
        <v>0</v>
      </c>
      <c r="M16" s="7">
        <f t="shared" si="4"/>
        <v>571882</v>
      </c>
      <c r="N16" s="7">
        <v>227957</v>
      </c>
      <c r="O16" s="7">
        <v>343925</v>
      </c>
      <c r="P16" s="7">
        <v>0</v>
      </c>
      <c r="Q16" s="7">
        <f t="shared" si="5"/>
        <v>572933</v>
      </c>
      <c r="R16" s="7">
        <v>229224</v>
      </c>
      <c r="S16" s="7">
        <v>343709</v>
      </c>
      <c r="T16" s="7">
        <v>0</v>
      </c>
      <c r="U16" s="7">
        <f t="shared" si="6"/>
        <v>565795</v>
      </c>
      <c r="V16" s="211">
        <v>226937</v>
      </c>
      <c r="W16" s="211">
        <v>338858</v>
      </c>
      <c r="X16" s="7">
        <v>0</v>
      </c>
      <c r="Y16" s="22"/>
      <c r="Z16" s="45" t="s">
        <v>61</v>
      </c>
      <c r="AA16" s="4" t="s">
        <v>11</v>
      </c>
      <c r="AB16" s="83"/>
      <c r="AC16" s="75" t="str">
        <f t="shared" si="0"/>
        <v/>
      </c>
      <c r="AD16" s="75" t="str">
        <f t="shared" si="1"/>
        <v/>
      </c>
    </row>
    <row r="17" spans="1:30" s="63" customFormat="1" ht="45">
      <c r="A17" s="5">
        <v>274</v>
      </c>
      <c r="B17" s="61" t="s">
        <v>148</v>
      </c>
      <c r="C17" s="13"/>
      <c r="D17" s="6" t="s">
        <v>147</v>
      </c>
      <c r="E17" s="125">
        <f t="shared" si="2"/>
        <v>1209</v>
      </c>
      <c r="F17" s="7">
        <v>443</v>
      </c>
      <c r="G17" s="7">
        <v>766</v>
      </c>
      <c r="H17" s="7">
        <v>0</v>
      </c>
      <c r="I17" s="7">
        <f t="shared" si="3"/>
        <v>1241</v>
      </c>
      <c r="J17" s="7">
        <v>472</v>
      </c>
      <c r="K17" s="7">
        <v>769</v>
      </c>
      <c r="L17" s="7">
        <v>0</v>
      </c>
      <c r="M17" s="7">
        <f t="shared" si="4"/>
        <v>1222</v>
      </c>
      <c r="N17" s="7">
        <v>461</v>
      </c>
      <c r="O17" s="7">
        <v>761</v>
      </c>
      <c r="P17" s="7">
        <v>0</v>
      </c>
      <c r="Q17" s="7">
        <f t="shared" si="5"/>
        <v>1286</v>
      </c>
      <c r="R17" s="7">
        <v>490</v>
      </c>
      <c r="S17" s="7">
        <v>796</v>
      </c>
      <c r="T17" s="7">
        <v>0</v>
      </c>
      <c r="U17" s="7">
        <f t="shared" si="6"/>
        <v>1296</v>
      </c>
      <c r="V17" s="211">
        <v>501</v>
      </c>
      <c r="W17" s="211">
        <v>795</v>
      </c>
      <c r="X17" s="7">
        <v>0</v>
      </c>
      <c r="Y17" s="22"/>
      <c r="Z17" s="45" t="s">
        <v>62</v>
      </c>
      <c r="AA17" s="4" t="s">
        <v>11</v>
      </c>
      <c r="AB17" s="83"/>
      <c r="AC17" s="73" t="str">
        <f t="shared" si="0"/>
        <v/>
      </c>
      <c r="AD17" s="73" t="str">
        <f t="shared" si="1"/>
        <v/>
      </c>
    </row>
    <row r="18" spans="1:30" s="63" customFormat="1" ht="33.75">
      <c r="A18" s="5">
        <v>276</v>
      </c>
      <c r="B18" s="61" t="s">
        <v>149</v>
      </c>
      <c r="C18" s="13"/>
      <c r="D18" s="6" t="s">
        <v>8</v>
      </c>
      <c r="E18" s="125">
        <f t="shared" si="2"/>
        <v>14302</v>
      </c>
      <c r="F18" s="29">
        <v>5845</v>
      </c>
      <c r="G18" s="29">
        <v>8457</v>
      </c>
      <c r="H18" s="7">
        <v>0</v>
      </c>
      <c r="I18" s="7">
        <f t="shared" si="3"/>
        <v>14454</v>
      </c>
      <c r="J18" s="29">
        <v>5953</v>
      </c>
      <c r="K18" s="29">
        <v>8501</v>
      </c>
      <c r="L18" s="7">
        <v>0</v>
      </c>
      <c r="M18" s="7">
        <f t="shared" si="4"/>
        <v>14524</v>
      </c>
      <c r="N18" s="29">
        <v>5960</v>
      </c>
      <c r="O18" s="29">
        <v>8564</v>
      </c>
      <c r="P18" s="7">
        <v>0</v>
      </c>
      <c r="Q18" s="7">
        <f t="shared" si="5"/>
        <v>12624</v>
      </c>
      <c r="R18" s="29">
        <v>5552</v>
      </c>
      <c r="S18" s="29">
        <v>7072</v>
      </c>
      <c r="T18" s="7">
        <v>0</v>
      </c>
      <c r="U18" s="7">
        <f t="shared" si="6"/>
        <v>15189</v>
      </c>
      <c r="V18" s="29">
        <v>6297</v>
      </c>
      <c r="W18" s="29">
        <v>8892</v>
      </c>
      <c r="X18" s="7">
        <v>0</v>
      </c>
      <c r="Y18" s="22" t="s">
        <v>87</v>
      </c>
      <c r="Z18" s="45" t="s">
        <v>150</v>
      </c>
      <c r="AA18" s="4" t="s">
        <v>11</v>
      </c>
      <c r="AB18" s="175"/>
      <c r="AC18" s="73" t="str">
        <f t="shared" si="0"/>
        <v/>
      </c>
      <c r="AD18" s="73" t="str">
        <f t="shared" si="1"/>
        <v/>
      </c>
    </row>
    <row r="19" spans="1:30" s="63" customFormat="1" ht="22.5">
      <c r="A19" s="5">
        <v>277</v>
      </c>
      <c r="B19" s="61" t="s">
        <v>151</v>
      </c>
      <c r="C19" s="13"/>
      <c r="D19" s="6" t="s">
        <v>8</v>
      </c>
      <c r="E19" s="125">
        <f t="shared" si="2"/>
        <v>20</v>
      </c>
      <c r="F19" s="29">
        <v>17</v>
      </c>
      <c r="G19" s="29">
        <v>3</v>
      </c>
      <c r="H19" s="7">
        <v>0</v>
      </c>
      <c r="I19" s="7">
        <f t="shared" si="3"/>
        <v>20</v>
      </c>
      <c r="J19" s="29">
        <v>16</v>
      </c>
      <c r="K19" s="29">
        <v>4</v>
      </c>
      <c r="L19" s="7">
        <v>0</v>
      </c>
      <c r="M19" s="7">
        <f t="shared" si="4"/>
        <v>18</v>
      </c>
      <c r="N19" s="29">
        <v>14</v>
      </c>
      <c r="O19" s="29">
        <v>4</v>
      </c>
      <c r="P19" s="7">
        <v>0</v>
      </c>
      <c r="Q19" s="7">
        <f t="shared" si="5"/>
        <v>17</v>
      </c>
      <c r="R19" s="29">
        <v>13</v>
      </c>
      <c r="S19" s="29">
        <v>4</v>
      </c>
      <c r="T19" s="7">
        <v>0</v>
      </c>
      <c r="U19" s="7">
        <f t="shared" si="6"/>
        <v>21</v>
      </c>
      <c r="V19" s="29">
        <v>14</v>
      </c>
      <c r="W19" s="29">
        <v>7</v>
      </c>
      <c r="X19" s="7">
        <v>0</v>
      </c>
      <c r="Y19" s="22" t="s">
        <v>87</v>
      </c>
      <c r="Z19" s="45" t="s">
        <v>152</v>
      </c>
      <c r="AA19" s="4" t="s">
        <v>11</v>
      </c>
      <c r="AB19" s="175"/>
      <c r="AC19" s="73" t="str">
        <f t="shared" si="0"/>
        <v/>
      </c>
      <c r="AD19" s="73" t="str">
        <f t="shared" si="1"/>
        <v/>
      </c>
    </row>
    <row r="20" spans="1:30" s="63" customFormat="1" ht="22.5">
      <c r="A20" s="5">
        <v>278</v>
      </c>
      <c r="B20" s="61" t="s">
        <v>153</v>
      </c>
      <c r="C20" s="13"/>
      <c r="D20" s="6" t="s">
        <v>8</v>
      </c>
      <c r="E20" s="125">
        <f t="shared" si="2"/>
        <v>1965</v>
      </c>
      <c r="F20" s="29">
        <v>955</v>
      </c>
      <c r="G20" s="29">
        <v>1010</v>
      </c>
      <c r="H20" s="7">
        <v>0</v>
      </c>
      <c r="I20" s="7">
        <f t="shared" si="3"/>
        <v>2039</v>
      </c>
      <c r="J20" s="29">
        <v>1005</v>
      </c>
      <c r="K20" s="29">
        <v>1034</v>
      </c>
      <c r="L20" s="7">
        <v>0</v>
      </c>
      <c r="M20" s="7">
        <f t="shared" si="4"/>
        <v>2559</v>
      </c>
      <c r="N20" s="29">
        <v>1134</v>
      </c>
      <c r="O20" s="29">
        <v>1425</v>
      </c>
      <c r="P20" s="7">
        <v>0</v>
      </c>
      <c r="Q20" s="7">
        <f t="shared" si="5"/>
        <v>2787</v>
      </c>
      <c r="R20" s="29">
        <v>1234</v>
      </c>
      <c r="S20" s="29">
        <v>1553</v>
      </c>
      <c r="T20" s="7">
        <v>0</v>
      </c>
      <c r="U20" s="7">
        <f t="shared" si="6"/>
        <v>2392</v>
      </c>
      <c r="V20" s="29">
        <f>259*4</f>
        <v>1036</v>
      </c>
      <c r="W20" s="29">
        <f>339*4</f>
        <v>1356</v>
      </c>
      <c r="X20" s="7">
        <v>0</v>
      </c>
      <c r="Y20" s="22" t="s">
        <v>87</v>
      </c>
      <c r="Z20" s="45" t="s">
        <v>63</v>
      </c>
      <c r="AA20" s="4" t="s">
        <v>11</v>
      </c>
      <c r="AB20" s="175"/>
      <c r="AC20" s="73" t="str">
        <f t="shared" si="0"/>
        <v/>
      </c>
      <c r="AD20" s="73" t="str">
        <f t="shared" si="1"/>
        <v/>
      </c>
    </row>
    <row r="21" spans="1:30" s="63" customFormat="1" ht="33.75">
      <c r="A21" s="5">
        <v>279</v>
      </c>
      <c r="B21" s="61" t="s">
        <v>154</v>
      </c>
      <c r="C21" s="13"/>
      <c r="D21" s="6" t="s">
        <v>8</v>
      </c>
      <c r="E21" s="125">
        <f t="shared" si="2"/>
        <v>4865</v>
      </c>
      <c r="F21" s="29">
        <v>2195</v>
      </c>
      <c r="G21" s="29">
        <v>2670</v>
      </c>
      <c r="H21" s="7">
        <v>0</v>
      </c>
      <c r="I21" s="7">
        <f t="shared" si="3"/>
        <v>5324</v>
      </c>
      <c r="J21" s="29">
        <v>2439</v>
      </c>
      <c r="K21" s="29">
        <v>2885</v>
      </c>
      <c r="L21" s="7">
        <v>0</v>
      </c>
      <c r="M21" s="7">
        <f t="shared" si="4"/>
        <v>5747</v>
      </c>
      <c r="N21" s="29">
        <v>2658</v>
      </c>
      <c r="O21" s="29">
        <v>3089</v>
      </c>
      <c r="P21" s="7">
        <v>0</v>
      </c>
      <c r="Q21" s="7">
        <f t="shared" si="5"/>
        <v>6575</v>
      </c>
      <c r="R21" s="29">
        <v>2966</v>
      </c>
      <c r="S21" s="29">
        <v>3609</v>
      </c>
      <c r="T21" s="7">
        <v>0</v>
      </c>
      <c r="U21" s="7">
        <f t="shared" si="6"/>
        <v>5522</v>
      </c>
      <c r="V21" s="29">
        <v>2587</v>
      </c>
      <c r="W21" s="29">
        <v>2935</v>
      </c>
      <c r="X21" s="7">
        <v>0</v>
      </c>
      <c r="Y21" s="22" t="s">
        <v>87</v>
      </c>
      <c r="Z21" s="45" t="s">
        <v>64</v>
      </c>
      <c r="AA21" s="4" t="s">
        <v>11</v>
      </c>
      <c r="AB21" s="175"/>
      <c r="AC21" s="73" t="str">
        <f t="shared" si="0"/>
        <v/>
      </c>
      <c r="AD21" s="73" t="str">
        <f t="shared" si="1"/>
        <v/>
      </c>
    </row>
    <row r="22" spans="1:30" s="63" customFormat="1" ht="33.75">
      <c r="A22" s="5">
        <v>280</v>
      </c>
      <c r="B22" s="61" t="s">
        <v>155</v>
      </c>
      <c r="C22" s="13"/>
      <c r="D22" s="6" t="s">
        <v>8</v>
      </c>
      <c r="E22" s="125">
        <f t="shared" si="2"/>
        <v>10</v>
      </c>
      <c r="F22" s="29">
        <v>7</v>
      </c>
      <c r="G22" s="29">
        <v>3</v>
      </c>
      <c r="H22" s="7">
        <v>0</v>
      </c>
      <c r="I22" s="7">
        <f t="shared" si="3"/>
        <v>10</v>
      </c>
      <c r="J22" s="29">
        <v>7</v>
      </c>
      <c r="K22" s="29">
        <v>3</v>
      </c>
      <c r="L22" s="7">
        <v>0</v>
      </c>
      <c r="M22" s="7">
        <f t="shared" si="4"/>
        <v>10</v>
      </c>
      <c r="N22" s="29">
        <v>7</v>
      </c>
      <c r="O22" s="29">
        <v>3</v>
      </c>
      <c r="P22" s="7">
        <v>0</v>
      </c>
      <c r="Q22" s="7">
        <f t="shared" si="5"/>
        <v>10</v>
      </c>
      <c r="R22" s="29">
        <v>7</v>
      </c>
      <c r="S22" s="29">
        <v>3</v>
      </c>
      <c r="T22" s="7">
        <v>0</v>
      </c>
      <c r="U22" s="7">
        <f t="shared" si="6"/>
        <v>10</v>
      </c>
      <c r="V22" s="29">
        <v>9</v>
      </c>
      <c r="W22" s="29">
        <v>1</v>
      </c>
      <c r="X22" s="7">
        <v>0</v>
      </c>
      <c r="Y22" s="22" t="s">
        <v>87</v>
      </c>
      <c r="Z22" s="45" t="s">
        <v>156</v>
      </c>
      <c r="AA22" s="4" t="s">
        <v>11</v>
      </c>
      <c r="AB22" s="175"/>
      <c r="AC22" s="73" t="str">
        <f t="shared" si="0"/>
        <v/>
      </c>
      <c r="AD22" s="73" t="str">
        <f t="shared" si="1"/>
        <v/>
      </c>
    </row>
    <row r="23" spans="1:30" s="63" customFormat="1" ht="33.75">
      <c r="A23" s="10">
        <v>281</v>
      </c>
      <c r="B23" s="50" t="s">
        <v>157</v>
      </c>
      <c r="C23" s="24"/>
      <c r="D23" s="39" t="s">
        <v>8</v>
      </c>
      <c r="E23" s="130">
        <f t="shared" si="2"/>
        <v>464</v>
      </c>
      <c r="F23" s="95">
        <v>382</v>
      </c>
      <c r="G23" s="95">
        <v>82</v>
      </c>
      <c r="H23" s="38">
        <v>0</v>
      </c>
      <c r="I23" s="38">
        <f t="shared" si="3"/>
        <v>464</v>
      </c>
      <c r="J23" s="95">
        <v>368</v>
      </c>
      <c r="K23" s="95">
        <v>96</v>
      </c>
      <c r="L23" s="38">
        <v>0</v>
      </c>
      <c r="M23" s="38">
        <f t="shared" si="4"/>
        <v>503</v>
      </c>
      <c r="N23" s="95">
        <v>395</v>
      </c>
      <c r="O23" s="95">
        <v>108</v>
      </c>
      <c r="P23" s="38">
        <v>0</v>
      </c>
      <c r="Q23" s="38">
        <f t="shared" si="5"/>
        <v>536</v>
      </c>
      <c r="R23" s="95">
        <v>413</v>
      </c>
      <c r="S23" s="95">
        <v>123</v>
      </c>
      <c r="T23" s="38">
        <v>0</v>
      </c>
      <c r="U23" s="38">
        <f t="shared" si="6"/>
        <v>494</v>
      </c>
      <c r="V23" s="95">
        <v>392</v>
      </c>
      <c r="W23" s="95">
        <v>102</v>
      </c>
      <c r="X23" s="131">
        <v>0</v>
      </c>
      <c r="Y23" s="37" t="s">
        <v>87</v>
      </c>
      <c r="Z23" s="46" t="s">
        <v>65</v>
      </c>
      <c r="AA23" s="60" t="s">
        <v>11</v>
      </c>
      <c r="AB23" s="213"/>
      <c r="AC23" s="73" t="str">
        <f t="shared" si="0"/>
        <v/>
      </c>
      <c r="AD23" s="73" t="str">
        <f t="shared" si="1"/>
        <v/>
      </c>
    </row>
    <row r="24" spans="1:30" s="62" customFormat="1">
      <c r="A24" s="1"/>
      <c r="B24" s="11" t="s">
        <v>178</v>
      </c>
      <c r="C24" s="32"/>
      <c r="D24" s="33"/>
      <c r="E24" s="33"/>
      <c r="F24" s="27"/>
      <c r="G24" s="27"/>
      <c r="H24" s="27"/>
      <c r="I24" s="27"/>
      <c r="J24" s="27"/>
      <c r="K24" s="27"/>
      <c r="L24" s="27"/>
      <c r="M24" s="27"/>
      <c r="N24" s="27"/>
      <c r="O24" s="27"/>
      <c r="P24" s="27"/>
      <c r="Q24" s="27"/>
      <c r="R24" s="27"/>
      <c r="S24" s="27"/>
      <c r="T24" s="27"/>
      <c r="U24" s="27"/>
      <c r="V24" s="27"/>
      <c r="W24" s="27"/>
      <c r="X24" s="27"/>
      <c r="Y24" s="12"/>
      <c r="Z24" s="44"/>
      <c r="AA24" s="4"/>
      <c r="AB24" s="64"/>
    </row>
    <row r="25" spans="1:30" s="62" customFormat="1">
      <c r="A25" s="47"/>
      <c r="B25" s="53" t="s">
        <v>179</v>
      </c>
      <c r="C25" s="47"/>
      <c r="D25" s="47"/>
      <c r="E25" s="47"/>
      <c r="F25" s="47"/>
      <c r="G25" s="47"/>
      <c r="H25" s="47"/>
      <c r="I25" s="47"/>
      <c r="J25" s="47"/>
      <c r="K25" s="47"/>
      <c r="L25" s="47"/>
      <c r="M25" s="47"/>
      <c r="N25" s="47"/>
      <c r="O25" s="47"/>
      <c r="P25" s="47"/>
      <c r="Q25" s="47"/>
      <c r="R25" s="47"/>
      <c r="S25" s="47"/>
      <c r="T25" s="47"/>
      <c r="U25" s="47"/>
      <c r="V25" s="47"/>
      <c r="W25" s="47"/>
      <c r="X25" s="47"/>
      <c r="Y25" s="47"/>
      <c r="Z25" s="44"/>
      <c r="AB25" s="64"/>
    </row>
    <row r="26" spans="1:30" s="62" customFormat="1">
      <c r="A26" s="47"/>
      <c r="B26" s="53" t="s">
        <v>180</v>
      </c>
      <c r="C26" s="47"/>
      <c r="D26" s="47"/>
      <c r="E26" s="47"/>
      <c r="F26" s="47"/>
      <c r="G26" s="47"/>
      <c r="H26" s="47"/>
      <c r="I26" s="47"/>
      <c r="J26" s="47"/>
      <c r="K26" s="47"/>
      <c r="L26" s="47"/>
      <c r="M26" s="47"/>
      <c r="N26" s="47"/>
      <c r="O26" s="47"/>
      <c r="P26" s="47"/>
      <c r="Q26" s="47"/>
      <c r="R26" s="47"/>
      <c r="S26" s="47"/>
      <c r="T26" s="47"/>
      <c r="U26" s="47"/>
      <c r="V26" s="47"/>
      <c r="W26" s="47"/>
      <c r="X26" s="47"/>
      <c r="Y26" s="47"/>
      <c r="Z26" s="44"/>
      <c r="AB26" s="64"/>
    </row>
    <row r="27" spans="1:30" s="62" customFormat="1">
      <c r="A27" s="47"/>
      <c r="B27" s="53" t="s">
        <v>181</v>
      </c>
      <c r="C27" s="47"/>
      <c r="D27" s="47"/>
      <c r="E27" s="47"/>
      <c r="F27" s="47"/>
      <c r="G27" s="47"/>
      <c r="H27" s="47"/>
      <c r="I27" s="47"/>
      <c r="J27" s="47"/>
      <c r="K27" s="47"/>
      <c r="L27" s="47"/>
      <c r="M27" s="47"/>
      <c r="N27" s="47"/>
      <c r="O27" s="47"/>
      <c r="P27" s="47"/>
      <c r="Q27" s="47"/>
      <c r="R27" s="47"/>
      <c r="S27" s="47"/>
      <c r="T27" s="47"/>
      <c r="U27" s="47"/>
      <c r="V27" s="47"/>
      <c r="W27" s="47"/>
      <c r="X27" s="47"/>
      <c r="Y27" s="47"/>
      <c r="Z27" s="44"/>
      <c r="AB27" s="64"/>
    </row>
    <row r="28" spans="1:30" s="62" customFormat="1">
      <c r="A28" s="47"/>
      <c r="B28" s="53" t="s">
        <v>182</v>
      </c>
      <c r="C28" s="47"/>
      <c r="D28" s="47"/>
      <c r="E28" s="47"/>
      <c r="F28" s="47"/>
      <c r="G28" s="47"/>
      <c r="H28" s="47"/>
      <c r="I28" s="47"/>
      <c r="J28" s="47"/>
      <c r="K28" s="47"/>
      <c r="L28" s="47"/>
      <c r="M28" s="47"/>
      <c r="N28" s="47"/>
      <c r="O28" s="47"/>
      <c r="P28" s="47"/>
      <c r="Q28" s="47"/>
      <c r="R28" s="47"/>
      <c r="S28" s="47"/>
      <c r="T28" s="47"/>
      <c r="U28" s="47"/>
      <c r="V28" s="47"/>
      <c r="W28" s="47"/>
      <c r="X28" s="47"/>
      <c r="Y28" s="47"/>
      <c r="Z28" s="51"/>
      <c r="AB28" s="64"/>
    </row>
    <row r="29" spans="1:30" s="62" customFormat="1">
      <c r="A29" s="47"/>
      <c r="B29" s="53" t="s">
        <v>183</v>
      </c>
      <c r="C29" s="47"/>
      <c r="D29" s="47"/>
      <c r="E29" s="47"/>
      <c r="F29" s="47"/>
      <c r="G29" s="47"/>
      <c r="H29" s="47"/>
      <c r="I29" s="47"/>
      <c r="J29" s="47"/>
      <c r="K29" s="47"/>
      <c r="L29" s="47"/>
      <c r="M29" s="47"/>
      <c r="N29" s="47"/>
      <c r="O29" s="47"/>
      <c r="P29" s="47"/>
      <c r="Q29" s="47"/>
      <c r="R29" s="47"/>
      <c r="S29" s="47"/>
      <c r="T29" s="47"/>
      <c r="U29" s="47"/>
      <c r="V29" s="47"/>
      <c r="W29" s="47"/>
      <c r="X29" s="47"/>
      <c r="Y29" s="47"/>
      <c r="Z29" s="66"/>
      <c r="AB29" s="64"/>
    </row>
  </sheetData>
  <mergeCells count="16">
    <mergeCell ref="AB3:AB4"/>
    <mergeCell ref="AC3:AD3"/>
    <mergeCell ref="B5:D5"/>
    <mergeCell ref="A1:AA1"/>
    <mergeCell ref="B2:D2"/>
    <mergeCell ref="A3:A4"/>
    <mergeCell ref="B3:C4"/>
    <mergeCell ref="D3:D4"/>
    <mergeCell ref="E3:H3"/>
    <mergeCell ref="I3:L3"/>
    <mergeCell ref="M3:P3"/>
    <mergeCell ref="Q3:T3"/>
    <mergeCell ref="U3:X3"/>
    <mergeCell ref="Y3:Y4"/>
    <mergeCell ref="Z3:Z4"/>
    <mergeCell ref="AA3:AA4"/>
  </mergeCells>
  <phoneticPr fontId="1" type="noConversion"/>
  <conditionalFormatting sqref="AC5:AD23 E3 I3 M3 Q3 U3 E4:X4">
    <cfRule type="cellIs" dxfId="17" priority="2" operator="equal">
      <formula>"…"</formula>
    </cfRule>
  </conditionalFormatting>
  <conditionalFormatting sqref="AC5:AD23">
    <cfRule type="cellIs" dxfId="16" priority="1" operator="equal">
      <formula>"… "</formula>
    </cfRule>
  </conditionalFormatting>
  <pageMargins left="0.7" right="0.7" top="0.75" bottom="0.75" header="0.3" footer="0.3"/>
  <pageSetup paperSize="8" scale="61" orientation="landscape" r:id="rId1"/>
  <legacyDrawing r:id="rId2"/>
</worksheet>
</file>

<file path=xl/worksheets/sheet5.xml><?xml version="1.0" encoding="utf-8"?>
<worksheet xmlns="http://schemas.openxmlformats.org/spreadsheetml/2006/main" xmlns:r="http://schemas.openxmlformats.org/officeDocument/2006/relationships">
  <sheetPr>
    <tabColor rgb="FFFFFF00"/>
  </sheetPr>
  <dimension ref="A1:AD19"/>
  <sheetViews>
    <sheetView zoomScaleNormal="100" workbookViewId="0">
      <selection activeCell="N19" sqref="N19"/>
    </sheetView>
  </sheetViews>
  <sheetFormatPr defaultRowHeight="16.5"/>
  <cols>
    <col min="1" max="1" width="5.125" style="42" customWidth="1"/>
    <col min="2" max="2" width="9" style="42"/>
    <col min="3" max="3" width="44.375" style="42" customWidth="1"/>
    <col min="4" max="4" width="7.5" style="42" bestFit="1" customWidth="1"/>
    <col min="5" max="5" width="7.5" style="42" customWidth="1"/>
    <col min="6" max="24" width="9.625" style="42" customWidth="1"/>
    <col min="25" max="25" width="7" style="42" bestFit="1" customWidth="1"/>
    <col min="26" max="26" width="31.625" style="54" customWidth="1"/>
    <col min="27" max="27" width="10.625" customWidth="1"/>
    <col min="28" max="28" width="7.5" style="59" customWidth="1"/>
  </cols>
  <sheetData>
    <row r="1" spans="1:30" ht="25.5">
      <c r="A1" s="245" t="s">
        <v>215</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56"/>
    </row>
    <row r="2" spans="1:30">
      <c r="A2" s="16"/>
      <c r="B2" s="246"/>
      <c r="C2" s="246"/>
      <c r="D2" s="246"/>
      <c r="E2" s="81"/>
      <c r="F2" s="17"/>
      <c r="G2" s="17"/>
      <c r="H2" s="17"/>
      <c r="I2" s="17"/>
      <c r="J2" s="17"/>
      <c r="K2" s="17"/>
      <c r="L2" s="17"/>
      <c r="M2" s="17"/>
      <c r="N2" s="17"/>
      <c r="O2" s="17"/>
      <c r="P2" s="17"/>
      <c r="Q2" s="17"/>
      <c r="R2" s="17"/>
      <c r="S2" s="17"/>
      <c r="T2" s="17"/>
      <c r="U2" s="17"/>
      <c r="V2" s="17"/>
      <c r="W2" s="17"/>
      <c r="X2" s="17"/>
      <c r="Y2" s="18"/>
      <c r="Z2" s="52"/>
      <c r="AA2" s="19"/>
      <c r="AB2" s="57"/>
    </row>
    <row r="3" spans="1:30">
      <c r="A3" s="251" t="s">
        <v>0</v>
      </c>
      <c r="B3" s="247" t="s">
        <v>6</v>
      </c>
      <c r="C3" s="247"/>
      <c r="D3" s="247" t="s">
        <v>1</v>
      </c>
      <c r="E3" s="247" t="s">
        <v>2</v>
      </c>
      <c r="F3" s="247"/>
      <c r="G3" s="247"/>
      <c r="H3" s="247"/>
      <c r="I3" s="247" t="s">
        <v>15</v>
      </c>
      <c r="J3" s="247"/>
      <c r="K3" s="247"/>
      <c r="L3" s="247"/>
      <c r="M3" s="247" t="s">
        <v>19</v>
      </c>
      <c r="N3" s="247"/>
      <c r="O3" s="247"/>
      <c r="P3" s="247"/>
      <c r="Q3" s="249" t="s">
        <v>188</v>
      </c>
      <c r="R3" s="250"/>
      <c r="S3" s="250"/>
      <c r="T3" s="251"/>
      <c r="U3" s="247" t="s">
        <v>201</v>
      </c>
      <c r="V3" s="247"/>
      <c r="W3" s="247"/>
      <c r="X3" s="247"/>
      <c r="Y3" s="252" t="s">
        <v>3</v>
      </c>
      <c r="Z3" s="254" t="s">
        <v>24</v>
      </c>
      <c r="AA3" s="256" t="s">
        <v>7</v>
      </c>
      <c r="AB3" s="241" t="s">
        <v>79</v>
      </c>
      <c r="AC3" s="243" t="s">
        <v>76</v>
      </c>
      <c r="AD3" s="243"/>
    </row>
    <row r="4" spans="1:30">
      <c r="A4" s="257"/>
      <c r="B4" s="247"/>
      <c r="C4" s="247"/>
      <c r="D4" s="247"/>
      <c r="E4" s="70" t="s">
        <v>202</v>
      </c>
      <c r="F4" s="156" t="s">
        <v>4</v>
      </c>
      <c r="G4" s="156" t="s">
        <v>5</v>
      </c>
      <c r="H4" s="70" t="s">
        <v>203</v>
      </c>
      <c r="I4" s="70" t="s">
        <v>202</v>
      </c>
      <c r="J4" s="156" t="s">
        <v>4</v>
      </c>
      <c r="K4" s="156" t="s">
        <v>5</v>
      </c>
      <c r="L4" s="70" t="s">
        <v>203</v>
      </c>
      <c r="M4" s="70" t="s">
        <v>202</v>
      </c>
      <c r="N4" s="156" t="s">
        <v>4</v>
      </c>
      <c r="O4" s="156" t="s">
        <v>5</v>
      </c>
      <c r="P4" s="70" t="s">
        <v>203</v>
      </c>
      <c r="Q4" s="70" t="s">
        <v>202</v>
      </c>
      <c r="R4" s="156" t="s">
        <v>4</v>
      </c>
      <c r="S4" s="156" t="s">
        <v>5</v>
      </c>
      <c r="T4" s="70" t="s">
        <v>203</v>
      </c>
      <c r="U4" s="70" t="s">
        <v>202</v>
      </c>
      <c r="V4" s="156" t="s">
        <v>4</v>
      </c>
      <c r="W4" s="156" t="s">
        <v>5</v>
      </c>
      <c r="X4" s="70" t="s">
        <v>203</v>
      </c>
      <c r="Y4" s="253"/>
      <c r="Z4" s="255"/>
      <c r="AA4" s="256"/>
      <c r="AB4" s="242"/>
      <c r="AC4" s="80" t="s">
        <v>77</v>
      </c>
      <c r="AD4" s="80" t="s">
        <v>78</v>
      </c>
    </row>
    <row r="5" spans="1:30" ht="24">
      <c r="A5" s="82"/>
      <c r="B5" s="244" t="s">
        <v>267</v>
      </c>
      <c r="C5" s="244"/>
      <c r="D5" s="244"/>
      <c r="E5" s="98"/>
      <c r="F5" s="87"/>
      <c r="G5" s="87"/>
      <c r="H5" s="87"/>
      <c r="I5" s="87"/>
      <c r="J5" s="87"/>
      <c r="K5" s="87"/>
      <c r="L5" s="87"/>
      <c r="M5" s="87"/>
      <c r="N5" s="87"/>
      <c r="O5" s="87"/>
      <c r="P5" s="87"/>
      <c r="Q5" s="87"/>
      <c r="R5" s="87"/>
      <c r="S5" s="87"/>
      <c r="T5" s="87"/>
      <c r="U5" s="87"/>
      <c r="V5" s="87"/>
      <c r="W5" s="87"/>
      <c r="X5" s="87"/>
      <c r="Y5" s="88"/>
      <c r="Z5" s="89" t="s">
        <v>20</v>
      </c>
      <c r="AA5" s="90"/>
      <c r="AB5" s="101"/>
      <c r="AC5" t="str">
        <f>IF(ISBLANK(V5),"",IF(IF(R5&lt;=S5,1,-1)*IF(V5&lt;=W5,1,-1)&lt;0,"請確認",""))</f>
        <v/>
      </c>
      <c r="AD5" t="str">
        <f>IF(OR(ISBLANK(V5),ISBLANK(W5),ISTEXT(V5),ISTEXT(W5)),"",IF(OR((V5+W5)/(R5+S5)&gt;1.3,(V5+W5)/(R5+S5)&lt;0.7),"請備註",""))</f>
        <v/>
      </c>
    </row>
    <row r="6" spans="1:30" s="62" customFormat="1" ht="22.5">
      <c r="A6" s="5">
        <v>235</v>
      </c>
      <c r="B6" s="61" t="s">
        <v>22</v>
      </c>
      <c r="C6" s="13"/>
      <c r="D6" s="6" t="s">
        <v>112</v>
      </c>
      <c r="E6" s="125">
        <f>SUM(F6:H6)</f>
        <v>15</v>
      </c>
      <c r="F6" s="7">
        <v>15</v>
      </c>
      <c r="G6" s="7">
        <v>0</v>
      </c>
      <c r="H6" s="7">
        <v>0</v>
      </c>
      <c r="I6" s="7">
        <f>SUM(J6:L6)</f>
        <v>15</v>
      </c>
      <c r="J6" s="7">
        <v>15</v>
      </c>
      <c r="K6" s="7">
        <v>0</v>
      </c>
      <c r="L6" s="7">
        <v>0</v>
      </c>
      <c r="M6" s="7">
        <f>SUM(N6:P6)</f>
        <v>15</v>
      </c>
      <c r="N6" s="7">
        <v>15</v>
      </c>
      <c r="O6" s="7">
        <v>0</v>
      </c>
      <c r="P6" s="7">
        <v>0</v>
      </c>
      <c r="Q6" s="7">
        <f>SUM(R6:T6)</f>
        <v>16</v>
      </c>
      <c r="R6" s="7">
        <v>16</v>
      </c>
      <c r="S6" s="7">
        <v>0</v>
      </c>
      <c r="T6" s="7">
        <v>0</v>
      </c>
      <c r="U6" s="7">
        <f>SUM(V6:X6)</f>
        <v>16</v>
      </c>
      <c r="V6" s="135">
        <v>16</v>
      </c>
      <c r="W6" s="124">
        <v>0</v>
      </c>
      <c r="X6" s="7">
        <v>0</v>
      </c>
      <c r="Y6" s="8"/>
      <c r="Z6" s="45" t="s">
        <v>38</v>
      </c>
      <c r="AA6" s="4" t="s">
        <v>100</v>
      </c>
      <c r="AB6" s="83"/>
      <c r="AC6" t="str">
        <f t="shared" ref="AC6:AC10" si="0">IF(ISBLANK(V6),"",IF(IF(R6&lt;=S6,1,-1)*IF(V6&lt;=W6,1,-1)&lt;0,"請確認",""))</f>
        <v/>
      </c>
      <c r="AD6" t="str">
        <f t="shared" ref="AD6:AD10" si="1">IF(OR(ISBLANK(V6),ISBLANK(W6),ISTEXT(V6),ISTEXT(W6)),"",IF(OR((V6+W6)/(R6+S6)&gt;1.3,(V6+W6)/(R6+S6)&lt;0.7),"請備註",""))</f>
        <v/>
      </c>
    </row>
    <row r="7" spans="1:30" s="62" customFormat="1" ht="33.75">
      <c r="A7" s="5">
        <v>236</v>
      </c>
      <c r="B7" s="61" t="s">
        <v>113</v>
      </c>
      <c r="C7" s="13"/>
      <c r="D7" s="6" t="s">
        <v>88</v>
      </c>
      <c r="E7" s="125">
        <f t="shared" ref="E7:E13" si="2">SUM(F7:H7)</f>
        <v>2701</v>
      </c>
      <c r="F7" s="7">
        <v>2502</v>
      </c>
      <c r="G7" s="7">
        <v>199</v>
      </c>
      <c r="H7" s="7">
        <v>0</v>
      </c>
      <c r="I7" s="7">
        <f t="shared" ref="I7:I13" si="3">SUM(J7:L7)</f>
        <v>2573</v>
      </c>
      <c r="J7" s="7">
        <v>2394</v>
      </c>
      <c r="K7" s="7">
        <v>179</v>
      </c>
      <c r="L7" s="7">
        <v>0</v>
      </c>
      <c r="M7" s="7">
        <f t="shared" ref="M7:M13" si="4">SUM(N7:P7)</f>
        <v>2460</v>
      </c>
      <c r="N7" s="7">
        <v>2277</v>
      </c>
      <c r="O7" s="7">
        <v>183</v>
      </c>
      <c r="P7" s="7">
        <v>0</v>
      </c>
      <c r="Q7" s="7">
        <f t="shared" ref="Q7:Q13" si="5">SUM(R7:T7)</f>
        <v>2572</v>
      </c>
      <c r="R7" s="7">
        <v>2389</v>
      </c>
      <c r="S7" s="7">
        <v>183</v>
      </c>
      <c r="T7" s="7">
        <v>0</v>
      </c>
      <c r="U7" s="7">
        <f t="shared" ref="U7:U13" si="6">SUM(V7:X7)</f>
        <v>2306</v>
      </c>
      <c r="V7" s="124">
        <v>2149</v>
      </c>
      <c r="W7" s="124">
        <v>157</v>
      </c>
      <c r="X7" s="7">
        <v>0</v>
      </c>
      <c r="Y7" s="8"/>
      <c r="Z7" s="45" t="s">
        <v>39</v>
      </c>
      <c r="AA7" s="4" t="s">
        <v>100</v>
      </c>
      <c r="AB7" s="83"/>
      <c r="AC7" t="str">
        <f t="shared" si="0"/>
        <v/>
      </c>
      <c r="AD7" t="str">
        <f t="shared" si="1"/>
        <v/>
      </c>
    </row>
    <row r="8" spans="1:30" s="62" customFormat="1" ht="22.5">
      <c r="A8" s="5">
        <v>237</v>
      </c>
      <c r="B8" s="61" t="s">
        <v>114</v>
      </c>
      <c r="C8" s="13"/>
      <c r="D8" s="6" t="s">
        <v>115</v>
      </c>
      <c r="E8" s="125">
        <f t="shared" si="2"/>
        <v>7205</v>
      </c>
      <c r="F8" s="7">
        <v>6651</v>
      </c>
      <c r="G8" s="7">
        <v>554</v>
      </c>
      <c r="H8" s="7">
        <v>0</v>
      </c>
      <c r="I8" s="7">
        <f t="shared" si="3"/>
        <v>6952</v>
      </c>
      <c r="J8" s="7">
        <v>6438</v>
      </c>
      <c r="K8" s="7">
        <v>514</v>
      </c>
      <c r="L8" s="7">
        <v>0</v>
      </c>
      <c r="M8" s="7">
        <f t="shared" si="4"/>
        <v>6629</v>
      </c>
      <c r="N8" s="7">
        <v>6114</v>
      </c>
      <c r="O8" s="7">
        <v>515</v>
      </c>
      <c r="P8" s="7">
        <v>0</v>
      </c>
      <c r="Q8" s="7">
        <f t="shared" si="5"/>
        <v>6905</v>
      </c>
      <c r="R8" s="7">
        <v>6412</v>
      </c>
      <c r="S8" s="7">
        <v>493</v>
      </c>
      <c r="T8" s="7">
        <v>0</v>
      </c>
      <c r="U8" s="7">
        <f t="shared" si="6"/>
        <v>6347</v>
      </c>
      <c r="V8" s="124">
        <v>5907</v>
      </c>
      <c r="W8" s="124">
        <v>440</v>
      </c>
      <c r="X8" s="7">
        <v>0</v>
      </c>
      <c r="Y8" s="8"/>
      <c r="Z8" s="45" t="s">
        <v>40</v>
      </c>
      <c r="AA8" s="4" t="s">
        <v>100</v>
      </c>
      <c r="AB8" s="83"/>
      <c r="AC8" t="str">
        <f t="shared" si="0"/>
        <v/>
      </c>
      <c r="AD8" t="str">
        <f t="shared" si="1"/>
        <v/>
      </c>
    </row>
    <row r="9" spans="1:30" s="62" customFormat="1" ht="45">
      <c r="A9" s="5">
        <v>238</v>
      </c>
      <c r="B9" s="61" t="s">
        <v>116</v>
      </c>
      <c r="C9" s="13"/>
      <c r="D9" s="6" t="s">
        <v>88</v>
      </c>
      <c r="E9" s="125">
        <f t="shared" si="2"/>
        <v>222</v>
      </c>
      <c r="F9" s="25">
        <v>118</v>
      </c>
      <c r="G9" s="25">
        <v>104</v>
      </c>
      <c r="H9" s="7">
        <v>0</v>
      </c>
      <c r="I9" s="7">
        <f t="shared" si="3"/>
        <v>215</v>
      </c>
      <c r="J9" s="25">
        <v>122</v>
      </c>
      <c r="K9" s="25">
        <v>93</v>
      </c>
      <c r="L9" s="7">
        <v>0</v>
      </c>
      <c r="M9" s="7">
        <f t="shared" si="4"/>
        <v>210</v>
      </c>
      <c r="N9" s="25">
        <v>100</v>
      </c>
      <c r="O9" s="25">
        <v>110</v>
      </c>
      <c r="P9" s="7">
        <v>0</v>
      </c>
      <c r="Q9" s="7">
        <f t="shared" si="5"/>
        <v>248</v>
      </c>
      <c r="R9" s="25">
        <v>118</v>
      </c>
      <c r="S9" s="25">
        <v>130</v>
      </c>
      <c r="T9" s="7">
        <v>0</v>
      </c>
      <c r="U9" s="7">
        <f t="shared" si="6"/>
        <v>242</v>
      </c>
      <c r="V9" s="236">
        <v>112</v>
      </c>
      <c r="W9" s="236">
        <v>130</v>
      </c>
      <c r="X9" s="7">
        <v>0</v>
      </c>
      <c r="Y9" s="8"/>
      <c r="Z9" s="45" t="s">
        <v>41</v>
      </c>
      <c r="AA9" s="4" t="s">
        <v>100</v>
      </c>
      <c r="AB9" s="83"/>
      <c r="AC9" t="str">
        <f t="shared" si="0"/>
        <v/>
      </c>
      <c r="AD9" t="str">
        <f t="shared" si="1"/>
        <v/>
      </c>
    </row>
    <row r="10" spans="1:30" s="63" customFormat="1" ht="33.75">
      <c r="A10" s="5">
        <v>240</v>
      </c>
      <c r="B10" s="61" t="s">
        <v>120</v>
      </c>
      <c r="C10" s="13"/>
      <c r="D10" s="6" t="s">
        <v>88</v>
      </c>
      <c r="E10" s="125">
        <f t="shared" si="2"/>
        <v>399</v>
      </c>
      <c r="F10" s="25">
        <v>192</v>
      </c>
      <c r="G10" s="25">
        <v>207</v>
      </c>
      <c r="H10" s="7">
        <v>0</v>
      </c>
      <c r="I10" s="7">
        <f t="shared" si="3"/>
        <v>325</v>
      </c>
      <c r="J10" s="25">
        <v>187</v>
      </c>
      <c r="K10" s="25">
        <v>138</v>
      </c>
      <c r="L10" s="7">
        <v>0</v>
      </c>
      <c r="M10" s="7">
        <f t="shared" si="4"/>
        <v>372</v>
      </c>
      <c r="N10" s="25">
        <v>165</v>
      </c>
      <c r="O10" s="25">
        <v>207</v>
      </c>
      <c r="P10" s="7">
        <v>0</v>
      </c>
      <c r="Q10" s="7">
        <f t="shared" si="5"/>
        <v>359</v>
      </c>
      <c r="R10" s="25">
        <v>168</v>
      </c>
      <c r="S10" s="25">
        <v>191</v>
      </c>
      <c r="T10" s="7">
        <v>0</v>
      </c>
      <c r="U10" s="7">
        <f t="shared" si="6"/>
        <v>316</v>
      </c>
      <c r="V10" s="239">
        <v>149</v>
      </c>
      <c r="W10" s="239">
        <v>167</v>
      </c>
      <c r="X10" s="7">
        <v>0</v>
      </c>
      <c r="Y10" s="8"/>
      <c r="Z10" s="45" t="s">
        <v>47</v>
      </c>
      <c r="AA10" s="4" t="s">
        <v>100</v>
      </c>
      <c r="AB10" s="83"/>
      <c r="AC10" s="73" t="str">
        <f t="shared" si="0"/>
        <v/>
      </c>
      <c r="AD10" s="73" t="str">
        <f t="shared" si="1"/>
        <v/>
      </c>
    </row>
    <row r="11" spans="1:30" s="62" customFormat="1" ht="22.5">
      <c r="A11" s="5">
        <v>290</v>
      </c>
      <c r="B11" s="61" t="s">
        <v>166</v>
      </c>
      <c r="C11" s="13"/>
      <c r="D11" s="6" t="s">
        <v>8</v>
      </c>
      <c r="E11" s="125">
        <f t="shared" si="2"/>
        <v>402</v>
      </c>
      <c r="F11" s="30">
        <v>234</v>
      </c>
      <c r="G11" s="30">
        <v>168</v>
      </c>
      <c r="H11" s="7">
        <v>0</v>
      </c>
      <c r="I11" s="7">
        <f t="shared" si="3"/>
        <v>388</v>
      </c>
      <c r="J11" s="30">
        <v>213</v>
      </c>
      <c r="K11" s="30">
        <v>175</v>
      </c>
      <c r="L11" s="7">
        <v>0</v>
      </c>
      <c r="M11" s="7">
        <f t="shared" si="4"/>
        <v>361</v>
      </c>
      <c r="N11" s="30">
        <v>163</v>
      </c>
      <c r="O11" s="30">
        <v>198</v>
      </c>
      <c r="P11" s="7">
        <v>0</v>
      </c>
      <c r="Q11" s="7">
        <f t="shared" si="5"/>
        <v>346</v>
      </c>
      <c r="R11" s="30">
        <v>189</v>
      </c>
      <c r="S11" s="30">
        <v>157</v>
      </c>
      <c r="T11" s="7">
        <v>0</v>
      </c>
      <c r="U11" s="7">
        <f t="shared" si="6"/>
        <v>340</v>
      </c>
      <c r="V11" s="237">
        <v>185</v>
      </c>
      <c r="W11" s="237">
        <v>155</v>
      </c>
      <c r="X11" s="7">
        <v>0</v>
      </c>
      <c r="Y11" s="22" t="s">
        <v>87</v>
      </c>
      <c r="Z11" s="45" t="s">
        <v>167</v>
      </c>
      <c r="AA11" s="4" t="s">
        <v>11</v>
      </c>
      <c r="AB11" s="175"/>
      <c r="AC11" t="str">
        <f t="shared" ref="AC11:AC13" si="7">IF(ISBLANK(V11),"",IF(IF(R11&lt;=S11,1,-1)*IF(V11&lt;=W11,1,-1)&lt;0,"請確認",""))</f>
        <v/>
      </c>
      <c r="AD11" t="str">
        <f t="shared" ref="AD11:AD13" si="8">IF(OR(ISBLANK(V11),ISBLANK(W11),ISTEXT(V11),ISTEXT(W11)),"",IF(OR((V11+W11)/(R11+S11)&gt;1.3,(V11+W11)/(R11+S11)&lt;0.7),"請備註",""))</f>
        <v/>
      </c>
    </row>
    <row r="12" spans="1:30" s="62" customFormat="1" ht="22.5">
      <c r="A12" s="5">
        <v>291</v>
      </c>
      <c r="B12" s="61" t="s">
        <v>168</v>
      </c>
      <c r="C12" s="13"/>
      <c r="D12" s="6" t="s">
        <v>8</v>
      </c>
      <c r="E12" s="125">
        <f t="shared" si="2"/>
        <v>27</v>
      </c>
      <c r="F12" s="30">
        <v>16</v>
      </c>
      <c r="G12" s="30">
        <v>11</v>
      </c>
      <c r="H12" s="7">
        <v>0</v>
      </c>
      <c r="I12" s="7">
        <f t="shared" si="3"/>
        <v>27</v>
      </c>
      <c r="J12" s="30">
        <v>15</v>
      </c>
      <c r="K12" s="30">
        <v>12</v>
      </c>
      <c r="L12" s="7">
        <v>0</v>
      </c>
      <c r="M12" s="7">
        <f t="shared" si="4"/>
        <v>26</v>
      </c>
      <c r="N12" s="30">
        <v>14</v>
      </c>
      <c r="O12" s="30">
        <v>12</v>
      </c>
      <c r="P12" s="7">
        <v>0</v>
      </c>
      <c r="Q12" s="7">
        <f t="shared" si="5"/>
        <v>27</v>
      </c>
      <c r="R12" s="30">
        <v>17</v>
      </c>
      <c r="S12" s="30">
        <v>10</v>
      </c>
      <c r="T12" s="7">
        <v>0</v>
      </c>
      <c r="U12" s="7">
        <f t="shared" si="6"/>
        <v>27</v>
      </c>
      <c r="V12" s="237">
        <v>17</v>
      </c>
      <c r="W12" s="237">
        <v>10</v>
      </c>
      <c r="X12" s="132">
        <v>0</v>
      </c>
      <c r="Y12" s="22" t="s">
        <v>87</v>
      </c>
      <c r="Z12" s="45" t="s">
        <v>169</v>
      </c>
      <c r="AA12" s="4" t="s">
        <v>11</v>
      </c>
      <c r="AB12" s="175"/>
      <c r="AC12" t="str">
        <f t="shared" si="7"/>
        <v/>
      </c>
      <c r="AD12" t="str">
        <f t="shared" si="8"/>
        <v/>
      </c>
    </row>
    <row r="13" spans="1:30" s="62" customFormat="1" ht="22.5">
      <c r="A13" s="10">
        <v>292</v>
      </c>
      <c r="B13" s="50" t="s">
        <v>170</v>
      </c>
      <c r="C13" s="24"/>
      <c r="D13" s="39" t="s">
        <v>14</v>
      </c>
      <c r="E13" s="130">
        <f t="shared" si="2"/>
        <v>68</v>
      </c>
      <c r="F13" s="69">
        <v>61</v>
      </c>
      <c r="G13" s="69">
        <v>7</v>
      </c>
      <c r="H13" s="38">
        <v>0</v>
      </c>
      <c r="I13" s="38">
        <f t="shared" si="3"/>
        <v>70</v>
      </c>
      <c r="J13" s="69">
        <v>64</v>
      </c>
      <c r="K13" s="69">
        <v>6</v>
      </c>
      <c r="L13" s="38">
        <v>0</v>
      </c>
      <c r="M13" s="38">
        <f t="shared" si="4"/>
        <v>71</v>
      </c>
      <c r="N13" s="69">
        <v>64</v>
      </c>
      <c r="O13" s="69">
        <v>7</v>
      </c>
      <c r="P13" s="38">
        <v>0</v>
      </c>
      <c r="Q13" s="38">
        <f t="shared" si="5"/>
        <v>66</v>
      </c>
      <c r="R13" s="69">
        <v>58</v>
      </c>
      <c r="S13" s="69">
        <v>8</v>
      </c>
      <c r="T13" s="38">
        <v>0</v>
      </c>
      <c r="U13" s="38">
        <f t="shared" si="6"/>
        <v>60</v>
      </c>
      <c r="V13" s="238">
        <v>55</v>
      </c>
      <c r="W13" s="238">
        <v>5</v>
      </c>
      <c r="X13" s="131">
        <v>0</v>
      </c>
      <c r="Y13" s="37" t="s">
        <v>87</v>
      </c>
      <c r="Z13" s="46" t="s">
        <v>171</v>
      </c>
      <c r="AA13" s="60" t="s">
        <v>11</v>
      </c>
      <c r="AB13" s="213"/>
      <c r="AC13" t="str">
        <f t="shared" si="7"/>
        <v/>
      </c>
      <c r="AD13" t="str">
        <f t="shared" si="8"/>
        <v/>
      </c>
    </row>
    <row r="14" spans="1:30" s="62" customFormat="1">
      <c r="A14" s="1"/>
      <c r="B14" s="11" t="s">
        <v>178</v>
      </c>
      <c r="C14" s="32"/>
      <c r="D14" s="33"/>
      <c r="E14" s="33"/>
      <c r="F14" s="27"/>
      <c r="G14" s="27"/>
      <c r="H14" s="27"/>
      <c r="I14" s="27"/>
      <c r="J14" s="27"/>
      <c r="K14" s="27"/>
      <c r="L14" s="27"/>
      <c r="M14" s="27"/>
      <c r="N14" s="27"/>
      <c r="O14" s="27"/>
      <c r="P14" s="27"/>
      <c r="Q14" s="27"/>
      <c r="R14" s="27"/>
      <c r="S14" s="27"/>
      <c r="T14" s="27"/>
      <c r="U14" s="27"/>
      <c r="V14" s="27"/>
      <c r="W14" s="27"/>
      <c r="X14" s="27"/>
      <c r="Y14" s="12"/>
      <c r="Z14" s="44"/>
      <c r="AA14" s="4"/>
      <c r="AB14" s="64"/>
    </row>
    <row r="15" spans="1:30" s="62" customFormat="1">
      <c r="A15" s="47"/>
      <c r="B15" s="53" t="s">
        <v>179</v>
      </c>
      <c r="C15" s="47"/>
      <c r="D15" s="47"/>
      <c r="E15" s="47"/>
      <c r="F15" s="47"/>
      <c r="G15" s="47"/>
      <c r="H15" s="47"/>
      <c r="I15" s="47"/>
      <c r="J15" s="47"/>
      <c r="K15" s="47"/>
      <c r="L15" s="47"/>
      <c r="M15" s="47"/>
      <c r="N15" s="47"/>
      <c r="O15" s="47"/>
      <c r="P15" s="47"/>
      <c r="Q15" s="47"/>
      <c r="R15" s="47"/>
      <c r="S15" s="47"/>
      <c r="T15" s="47"/>
      <c r="U15" s="47"/>
      <c r="V15" s="47"/>
      <c r="W15" s="47"/>
      <c r="X15" s="47"/>
      <c r="Y15" s="47"/>
      <c r="Z15" s="44"/>
      <c r="AB15" s="64"/>
    </row>
    <row r="16" spans="1:30" s="62" customFormat="1">
      <c r="A16" s="47"/>
      <c r="B16" s="53" t="s">
        <v>180</v>
      </c>
      <c r="C16" s="47"/>
      <c r="D16" s="47"/>
      <c r="E16" s="47"/>
      <c r="F16" s="47"/>
      <c r="G16" s="47"/>
      <c r="H16" s="47"/>
      <c r="I16" s="47"/>
      <c r="J16" s="47"/>
      <c r="K16" s="47"/>
      <c r="L16" s="47"/>
      <c r="M16" s="47"/>
      <c r="N16" s="47"/>
      <c r="O16" s="47"/>
      <c r="P16" s="47"/>
      <c r="Q16" s="47"/>
      <c r="R16" s="47"/>
      <c r="S16" s="47"/>
      <c r="T16" s="47"/>
      <c r="U16" s="47"/>
      <c r="V16" s="47"/>
      <c r="W16" s="47"/>
      <c r="X16" s="47"/>
      <c r="Y16" s="47"/>
      <c r="Z16" s="44"/>
      <c r="AB16" s="64"/>
    </row>
    <row r="17" spans="1:28" s="62" customFormat="1">
      <c r="A17" s="47"/>
      <c r="B17" s="53" t="s">
        <v>181</v>
      </c>
      <c r="C17" s="47"/>
      <c r="D17" s="47"/>
      <c r="E17" s="47"/>
      <c r="F17" s="47"/>
      <c r="G17" s="47"/>
      <c r="H17" s="47"/>
      <c r="I17" s="47"/>
      <c r="J17" s="47"/>
      <c r="K17" s="47"/>
      <c r="L17" s="47"/>
      <c r="M17" s="47"/>
      <c r="N17" s="47"/>
      <c r="O17" s="47"/>
      <c r="P17" s="47"/>
      <c r="Q17" s="47"/>
      <c r="R17" s="47"/>
      <c r="S17" s="47"/>
      <c r="T17" s="47"/>
      <c r="U17" s="47"/>
      <c r="V17" s="47"/>
      <c r="W17" s="47"/>
      <c r="X17" s="47"/>
      <c r="Y17" s="47"/>
      <c r="Z17" s="44"/>
      <c r="AB17" s="64"/>
    </row>
    <row r="18" spans="1:28" s="62" customFormat="1">
      <c r="A18" s="47"/>
      <c r="B18" s="53" t="s">
        <v>182</v>
      </c>
      <c r="C18" s="47"/>
      <c r="D18" s="47"/>
      <c r="E18" s="47"/>
      <c r="F18" s="47"/>
      <c r="G18" s="47"/>
      <c r="H18" s="47"/>
      <c r="I18" s="47"/>
      <c r="J18" s="47"/>
      <c r="K18" s="47"/>
      <c r="L18" s="47"/>
      <c r="M18" s="47"/>
      <c r="N18" s="47"/>
      <c r="O18" s="47"/>
      <c r="P18" s="47"/>
      <c r="Q18" s="47"/>
      <c r="R18" s="47"/>
      <c r="S18" s="47"/>
      <c r="T18" s="47"/>
      <c r="U18" s="47"/>
      <c r="V18" s="47"/>
      <c r="W18" s="47"/>
      <c r="X18" s="47"/>
      <c r="Y18" s="47"/>
      <c r="Z18" s="51"/>
      <c r="AB18" s="64"/>
    </row>
    <row r="19" spans="1:28" s="62" customFormat="1">
      <c r="A19" s="47"/>
      <c r="B19" s="53" t="s">
        <v>183</v>
      </c>
      <c r="C19" s="47"/>
      <c r="D19" s="47"/>
      <c r="E19" s="47"/>
      <c r="F19" s="47"/>
      <c r="G19" s="47"/>
      <c r="H19" s="47"/>
      <c r="I19" s="47"/>
      <c r="J19" s="47"/>
      <c r="K19" s="47"/>
      <c r="L19" s="47"/>
      <c r="M19" s="47"/>
      <c r="N19" s="47"/>
      <c r="O19" s="47"/>
      <c r="P19" s="47"/>
      <c r="Q19" s="47"/>
      <c r="R19" s="47"/>
      <c r="S19" s="47"/>
      <c r="T19" s="47"/>
      <c r="U19" s="47"/>
      <c r="V19" s="47"/>
      <c r="W19" s="47"/>
      <c r="X19" s="47"/>
      <c r="Y19" s="47"/>
      <c r="Z19" s="66"/>
      <c r="AB19" s="64"/>
    </row>
  </sheetData>
  <mergeCells count="16">
    <mergeCell ref="AB3:AB4"/>
    <mergeCell ref="AC3:AD3"/>
    <mergeCell ref="B5:D5"/>
    <mergeCell ref="A1:AA1"/>
    <mergeCell ref="B2:D2"/>
    <mergeCell ref="A3:A4"/>
    <mergeCell ref="B3:C4"/>
    <mergeCell ref="D3:D4"/>
    <mergeCell ref="E3:H3"/>
    <mergeCell ref="I3:L3"/>
    <mergeCell ref="M3:P3"/>
    <mergeCell ref="Q3:T3"/>
    <mergeCell ref="U3:X3"/>
    <mergeCell ref="Y3:Y4"/>
    <mergeCell ref="Z3:Z4"/>
    <mergeCell ref="AA3:AA4"/>
  </mergeCells>
  <phoneticPr fontId="1" type="noConversion"/>
  <conditionalFormatting sqref="AC5:AD13 E3 I3 M3 Q3 U3 E4:X4">
    <cfRule type="cellIs" dxfId="15" priority="2" operator="equal">
      <formula>"…"</formula>
    </cfRule>
  </conditionalFormatting>
  <conditionalFormatting sqref="AC5:AD13">
    <cfRule type="cellIs" dxfId="14" priority="1" operator="equal">
      <formula>"… "</formula>
    </cfRule>
  </conditionalFormatting>
  <pageMargins left="0.7" right="0.7" top="0.75" bottom="0.75" header="0.3" footer="0.3"/>
  <pageSetup paperSize="8" scale="61" orientation="landscape" r:id="rId1"/>
  <legacyDrawing r:id="rId2"/>
</worksheet>
</file>

<file path=xl/worksheets/sheet6.xml><?xml version="1.0" encoding="utf-8"?>
<worksheet xmlns="http://schemas.openxmlformats.org/spreadsheetml/2006/main" xmlns:r="http://schemas.openxmlformats.org/officeDocument/2006/relationships">
  <sheetPr>
    <tabColor rgb="FFFFFF00"/>
  </sheetPr>
  <dimension ref="A1:AD20"/>
  <sheetViews>
    <sheetView zoomScaleNormal="100" workbookViewId="0">
      <selection activeCell="N19" sqref="N19"/>
    </sheetView>
  </sheetViews>
  <sheetFormatPr defaultRowHeight="16.5"/>
  <cols>
    <col min="1" max="1" width="5.125" style="42" customWidth="1"/>
    <col min="2" max="2" width="9" style="42"/>
    <col min="3" max="3" width="44.375" style="42" customWidth="1"/>
    <col min="4" max="4" width="7.5" style="42" bestFit="1" customWidth="1"/>
    <col min="5" max="5" width="7.5" style="42" customWidth="1"/>
    <col min="6" max="24" width="9.625" style="42" customWidth="1"/>
    <col min="25" max="25" width="7" style="42" bestFit="1" customWidth="1"/>
    <col min="26" max="26" width="31.625" style="54" customWidth="1"/>
    <col min="27" max="27" width="10.625" customWidth="1"/>
    <col min="28" max="28" width="9.875" style="59" customWidth="1"/>
  </cols>
  <sheetData>
    <row r="1" spans="1:30" ht="25.5">
      <c r="A1" s="245" t="s">
        <v>216</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56"/>
    </row>
    <row r="2" spans="1:30">
      <c r="A2" s="16"/>
      <c r="B2" s="246"/>
      <c r="C2" s="246"/>
      <c r="D2" s="246"/>
      <c r="E2" s="81"/>
      <c r="F2" s="17"/>
      <c r="G2" s="17"/>
      <c r="H2" s="17"/>
      <c r="I2" s="17"/>
      <c r="J2" s="17"/>
      <c r="K2" s="17"/>
      <c r="L2" s="17"/>
      <c r="M2" s="17"/>
      <c r="N2" s="17"/>
      <c r="O2" s="17"/>
      <c r="P2" s="17"/>
      <c r="Q2" s="17"/>
      <c r="R2" s="17"/>
      <c r="S2" s="17"/>
      <c r="T2" s="17"/>
      <c r="U2" s="17"/>
      <c r="V2" s="17"/>
      <c r="W2" s="17"/>
      <c r="X2" s="17"/>
      <c r="Y2" s="18"/>
      <c r="Z2" s="52"/>
      <c r="AA2" s="19"/>
      <c r="AB2" s="57"/>
    </row>
    <row r="3" spans="1:30">
      <c r="A3" s="251" t="s">
        <v>0</v>
      </c>
      <c r="B3" s="247" t="s">
        <v>6</v>
      </c>
      <c r="C3" s="247"/>
      <c r="D3" s="247" t="s">
        <v>1</v>
      </c>
      <c r="E3" s="247" t="s">
        <v>2</v>
      </c>
      <c r="F3" s="247"/>
      <c r="G3" s="247"/>
      <c r="H3" s="247"/>
      <c r="I3" s="247" t="s">
        <v>15</v>
      </c>
      <c r="J3" s="247"/>
      <c r="K3" s="247"/>
      <c r="L3" s="247"/>
      <c r="M3" s="247" t="s">
        <v>19</v>
      </c>
      <c r="N3" s="247"/>
      <c r="O3" s="247"/>
      <c r="P3" s="247"/>
      <c r="Q3" s="249" t="s">
        <v>188</v>
      </c>
      <c r="R3" s="250"/>
      <c r="S3" s="250"/>
      <c r="T3" s="251"/>
      <c r="U3" s="247" t="s">
        <v>201</v>
      </c>
      <c r="V3" s="247"/>
      <c r="W3" s="247"/>
      <c r="X3" s="247"/>
      <c r="Y3" s="252" t="s">
        <v>3</v>
      </c>
      <c r="Z3" s="254" t="s">
        <v>24</v>
      </c>
      <c r="AA3" s="256" t="s">
        <v>7</v>
      </c>
      <c r="AB3" s="241" t="s">
        <v>79</v>
      </c>
      <c r="AC3" s="243" t="s">
        <v>76</v>
      </c>
      <c r="AD3" s="243"/>
    </row>
    <row r="4" spans="1:30">
      <c r="A4" s="266"/>
      <c r="B4" s="267"/>
      <c r="C4" s="267"/>
      <c r="D4" s="267"/>
      <c r="E4" s="100" t="s">
        <v>202</v>
      </c>
      <c r="F4" s="159" t="s">
        <v>4</v>
      </c>
      <c r="G4" s="159" t="s">
        <v>5</v>
      </c>
      <c r="H4" s="100" t="s">
        <v>203</v>
      </c>
      <c r="I4" s="100" t="s">
        <v>202</v>
      </c>
      <c r="J4" s="159" t="s">
        <v>4</v>
      </c>
      <c r="K4" s="159" t="s">
        <v>5</v>
      </c>
      <c r="L4" s="100" t="s">
        <v>203</v>
      </c>
      <c r="M4" s="100" t="s">
        <v>202</v>
      </c>
      <c r="N4" s="159" t="s">
        <v>4</v>
      </c>
      <c r="O4" s="159" t="s">
        <v>5</v>
      </c>
      <c r="P4" s="100" t="s">
        <v>203</v>
      </c>
      <c r="Q4" s="100" t="s">
        <v>202</v>
      </c>
      <c r="R4" s="159" t="s">
        <v>4</v>
      </c>
      <c r="S4" s="159" t="s">
        <v>5</v>
      </c>
      <c r="T4" s="100" t="s">
        <v>203</v>
      </c>
      <c r="U4" s="100" t="s">
        <v>202</v>
      </c>
      <c r="V4" s="159" t="s">
        <v>4</v>
      </c>
      <c r="W4" s="159" t="s">
        <v>5</v>
      </c>
      <c r="X4" s="100" t="s">
        <v>203</v>
      </c>
      <c r="Y4" s="268"/>
      <c r="Z4" s="269"/>
      <c r="AA4" s="270"/>
      <c r="AB4" s="265"/>
      <c r="AC4" s="80" t="s">
        <v>77</v>
      </c>
      <c r="AD4" s="80" t="s">
        <v>78</v>
      </c>
    </row>
    <row r="5" spans="1:30" s="73" customFormat="1" ht="24">
      <c r="A5" s="82"/>
      <c r="B5" s="244" t="s">
        <v>267</v>
      </c>
      <c r="C5" s="244"/>
      <c r="D5" s="244"/>
      <c r="E5" s="98"/>
      <c r="F5" s="87"/>
      <c r="G5" s="87"/>
      <c r="H5" s="87"/>
      <c r="I5" s="87"/>
      <c r="J5" s="87"/>
      <c r="K5" s="87"/>
      <c r="L5" s="87"/>
      <c r="M5" s="87"/>
      <c r="N5" s="87"/>
      <c r="O5" s="87"/>
      <c r="P5" s="87"/>
      <c r="Q5" s="87"/>
      <c r="R5" s="87"/>
      <c r="S5" s="87"/>
      <c r="T5" s="87"/>
      <c r="U5" s="87"/>
      <c r="V5" s="87"/>
      <c r="W5" s="87"/>
      <c r="X5" s="87"/>
      <c r="Y5" s="88"/>
      <c r="Z5" s="89" t="s">
        <v>20</v>
      </c>
      <c r="AA5" s="90"/>
      <c r="AB5" s="99"/>
      <c r="AC5" s="73" t="str">
        <f>IF(ISBLANK(V5),"",IF(IF(R5&lt;=S5,1,-1)*IF(V5&lt;=W5,1,-1)&lt;0,"請確認",""))</f>
        <v/>
      </c>
      <c r="AD5" s="73" t="str">
        <f>IF(OR(ISBLANK(V5),ISBLANK(W5),ISTEXT(V5),ISTEXT(W5)),"",IF(OR((V5+W5)/(R5+S5)&gt;1.3,(V5+W5)/(R5+S5)&lt;0.7),"請備註",""))</f>
        <v/>
      </c>
    </row>
    <row r="6" spans="1:30" s="62" customFormat="1" ht="33.75">
      <c r="A6" s="5">
        <v>234</v>
      </c>
      <c r="B6" s="61" t="s">
        <v>110</v>
      </c>
      <c r="C6" s="13"/>
      <c r="D6" s="6" t="s">
        <v>26</v>
      </c>
      <c r="E6" s="125">
        <f>SUM(F6:H6)</f>
        <v>2821</v>
      </c>
      <c r="F6" s="7">
        <v>2753</v>
      </c>
      <c r="G6" s="7">
        <v>68</v>
      </c>
      <c r="H6" s="7">
        <v>0</v>
      </c>
      <c r="I6" s="7">
        <f>SUM(J6:L6)</f>
        <v>2920</v>
      </c>
      <c r="J6" s="7">
        <v>2847</v>
      </c>
      <c r="K6" s="7">
        <v>73</v>
      </c>
      <c r="L6" s="7">
        <v>0</v>
      </c>
      <c r="M6" s="7">
        <f>SUM(N6:P6)</f>
        <v>3088</v>
      </c>
      <c r="N6" s="7">
        <v>3010</v>
      </c>
      <c r="O6" s="7">
        <v>78</v>
      </c>
      <c r="P6" s="7">
        <v>0</v>
      </c>
      <c r="Q6" s="7">
        <f>SUM(R6:T6)</f>
        <v>3146</v>
      </c>
      <c r="R6" s="7">
        <v>3068</v>
      </c>
      <c r="S6" s="7">
        <v>78</v>
      </c>
      <c r="T6" s="7">
        <v>0</v>
      </c>
      <c r="U6" s="7">
        <f>SUM(V6:X6)</f>
        <v>3229</v>
      </c>
      <c r="V6" s="164">
        <v>3146</v>
      </c>
      <c r="W6" s="164">
        <v>83</v>
      </c>
      <c r="X6" s="7">
        <v>0</v>
      </c>
      <c r="Y6" s="8"/>
      <c r="Z6" s="45" t="s">
        <v>111</v>
      </c>
      <c r="AA6" s="4" t="s">
        <v>100</v>
      </c>
      <c r="AB6" s="83"/>
      <c r="AC6" t="str">
        <f t="shared" ref="AC6:AC9" si="0">IF(ISBLANK(V6),"",IF(IF(R6&lt;=S6,1,-1)*IF(V6&lt;=W6,1,-1)&lt;0,"請確認",""))</f>
        <v/>
      </c>
      <c r="AD6" t="str">
        <f t="shared" ref="AD6:AD9" si="1">IF(OR(ISBLANK(V6),ISBLANK(W6),ISTEXT(V6),ISTEXT(W6)),"",IF(OR((V6+W6)/(R6+S6)&gt;1.3,(V6+W6)/(R6+S6)&lt;0.7),"請備註",""))</f>
        <v/>
      </c>
    </row>
    <row r="7" spans="1:30" s="63" customFormat="1" ht="24">
      <c r="A7" s="5">
        <v>282</v>
      </c>
      <c r="B7" s="61" t="s">
        <v>158</v>
      </c>
      <c r="C7" s="28"/>
      <c r="D7" s="6" t="s">
        <v>8</v>
      </c>
      <c r="E7" s="125">
        <f t="shared" ref="E7:E14" si="2">SUM(F7:H7)</f>
        <v>414636</v>
      </c>
      <c r="F7" s="7">
        <v>199202</v>
      </c>
      <c r="G7" s="7">
        <v>215434</v>
      </c>
      <c r="H7" s="7">
        <v>0</v>
      </c>
      <c r="I7" s="7">
        <f t="shared" ref="I7:I14" si="3">SUM(J7:L7)</f>
        <v>406432</v>
      </c>
      <c r="J7" s="7">
        <v>195286</v>
      </c>
      <c r="K7" s="7">
        <v>211146</v>
      </c>
      <c r="L7" s="7">
        <v>0</v>
      </c>
      <c r="M7" s="7">
        <f t="shared" ref="M7:M14" si="4">SUM(N7:P7)</f>
        <v>396979</v>
      </c>
      <c r="N7" s="7">
        <v>190885</v>
      </c>
      <c r="O7" s="7">
        <v>206094</v>
      </c>
      <c r="P7" s="7">
        <v>0</v>
      </c>
      <c r="Q7" s="7">
        <f t="shared" ref="Q7:Q14" si="5">SUM(R7:T7)</f>
        <v>386926</v>
      </c>
      <c r="R7" s="7">
        <v>185957</v>
      </c>
      <c r="S7" s="7">
        <v>200969</v>
      </c>
      <c r="T7" s="7">
        <v>0</v>
      </c>
      <c r="U7" s="7">
        <f t="shared" ref="U7:U14" si="6">SUM(V7:X7)</f>
        <v>378216</v>
      </c>
      <c r="V7" s="164">
        <v>182023</v>
      </c>
      <c r="W7" s="164">
        <v>196193</v>
      </c>
      <c r="X7" s="7">
        <v>0</v>
      </c>
      <c r="Y7" s="22" t="s">
        <v>87</v>
      </c>
      <c r="Z7" s="45" t="s">
        <v>159</v>
      </c>
      <c r="AA7" s="4" t="s">
        <v>11</v>
      </c>
      <c r="AB7" s="175"/>
      <c r="AC7" s="73" t="str">
        <f t="shared" si="0"/>
        <v/>
      </c>
      <c r="AD7" s="73" t="str">
        <f t="shared" si="1"/>
        <v/>
      </c>
    </row>
    <row r="8" spans="1:30" s="63" customFormat="1" ht="33.75">
      <c r="A8" s="5">
        <v>283</v>
      </c>
      <c r="B8" s="61" t="s">
        <v>160</v>
      </c>
      <c r="C8" s="28"/>
      <c r="D8" s="6" t="s">
        <v>8</v>
      </c>
      <c r="E8" s="125">
        <f t="shared" si="2"/>
        <v>3911</v>
      </c>
      <c r="F8" s="7">
        <v>1880</v>
      </c>
      <c r="G8" s="7">
        <v>2031</v>
      </c>
      <c r="H8" s="7">
        <v>0</v>
      </c>
      <c r="I8" s="7">
        <f t="shared" si="3"/>
        <v>4205</v>
      </c>
      <c r="J8" s="7">
        <v>2019</v>
      </c>
      <c r="K8" s="7">
        <v>2186</v>
      </c>
      <c r="L8" s="7">
        <v>0</v>
      </c>
      <c r="M8" s="7">
        <f t="shared" si="4"/>
        <v>4601</v>
      </c>
      <c r="N8" s="7">
        <v>2294</v>
      </c>
      <c r="O8" s="7">
        <v>2307</v>
      </c>
      <c r="P8" s="7">
        <v>0</v>
      </c>
      <c r="Q8" s="7">
        <f t="shared" si="5"/>
        <v>5067</v>
      </c>
      <c r="R8" s="7">
        <v>2495</v>
      </c>
      <c r="S8" s="7">
        <v>2572</v>
      </c>
      <c r="T8" s="7">
        <v>0</v>
      </c>
      <c r="U8" s="7">
        <f t="shared" si="6"/>
        <v>5538</v>
      </c>
      <c r="V8" s="164">
        <v>2752</v>
      </c>
      <c r="W8" s="164">
        <v>2786</v>
      </c>
      <c r="X8" s="7">
        <v>0</v>
      </c>
      <c r="Y8" s="22" t="s">
        <v>87</v>
      </c>
      <c r="Z8" s="45" t="s">
        <v>66</v>
      </c>
      <c r="AA8" s="4" t="s">
        <v>11</v>
      </c>
      <c r="AB8" s="175"/>
      <c r="AC8" s="73" t="str">
        <f t="shared" si="0"/>
        <v/>
      </c>
      <c r="AD8" s="73" t="str">
        <f t="shared" si="1"/>
        <v/>
      </c>
    </row>
    <row r="9" spans="1:30" s="63" customFormat="1" ht="22.5">
      <c r="A9" s="5">
        <v>284</v>
      </c>
      <c r="B9" s="72" t="s">
        <v>161</v>
      </c>
      <c r="C9" s="28"/>
      <c r="D9" s="6" t="s">
        <v>8</v>
      </c>
      <c r="E9" s="125">
        <f t="shared" si="2"/>
        <v>87</v>
      </c>
      <c r="F9" s="7">
        <v>44</v>
      </c>
      <c r="G9" s="7">
        <v>43</v>
      </c>
      <c r="H9" s="7">
        <v>0</v>
      </c>
      <c r="I9" s="7">
        <f t="shared" si="3"/>
        <v>103</v>
      </c>
      <c r="J9" s="7">
        <v>49</v>
      </c>
      <c r="K9" s="7">
        <v>54</v>
      </c>
      <c r="L9" s="7">
        <v>0</v>
      </c>
      <c r="M9" s="7">
        <f t="shared" si="4"/>
        <v>96</v>
      </c>
      <c r="N9" s="7">
        <v>31</v>
      </c>
      <c r="O9" s="7">
        <v>65</v>
      </c>
      <c r="P9" s="7">
        <v>0</v>
      </c>
      <c r="Q9" s="7">
        <f t="shared" si="5"/>
        <v>107</v>
      </c>
      <c r="R9" s="7">
        <v>42</v>
      </c>
      <c r="S9" s="7">
        <v>65</v>
      </c>
      <c r="T9" s="7">
        <v>0</v>
      </c>
      <c r="U9" s="7">
        <f t="shared" si="6"/>
        <v>110</v>
      </c>
      <c r="V9" s="164">
        <v>51</v>
      </c>
      <c r="W9" s="164">
        <v>59</v>
      </c>
      <c r="X9" s="7">
        <v>0</v>
      </c>
      <c r="Y9" s="22" t="s">
        <v>87</v>
      </c>
      <c r="Z9" s="45" t="s">
        <v>67</v>
      </c>
      <c r="AA9" s="4" t="s">
        <v>11</v>
      </c>
      <c r="AB9" s="175"/>
      <c r="AC9" s="73" t="str">
        <f t="shared" si="0"/>
        <v/>
      </c>
      <c r="AD9" s="73" t="str">
        <f t="shared" si="1"/>
        <v/>
      </c>
    </row>
    <row r="10" spans="1:30" s="63" customFormat="1" ht="33.75">
      <c r="A10" s="5">
        <v>285</v>
      </c>
      <c r="B10" s="61" t="s">
        <v>162</v>
      </c>
      <c r="C10" s="13"/>
      <c r="D10" s="6" t="s">
        <v>8</v>
      </c>
      <c r="E10" s="125">
        <f t="shared" si="2"/>
        <v>2128</v>
      </c>
      <c r="F10" s="30">
        <v>613</v>
      </c>
      <c r="G10" s="30">
        <v>1515</v>
      </c>
      <c r="H10" s="7">
        <v>0</v>
      </c>
      <c r="I10" s="7">
        <f t="shared" si="3"/>
        <v>2340</v>
      </c>
      <c r="J10" s="30">
        <v>732</v>
      </c>
      <c r="K10" s="30">
        <v>1608</v>
      </c>
      <c r="L10" s="7">
        <v>0</v>
      </c>
      <c r="M10" s="7">
        <f t="shared" si="4"/>
        <v>2296</v>
      </c>
      <c r="N10" s="30">
        <v>729</v>
      </c>
      <c r="O10" s="30">
        <v>1567</v>
      </c>
      <c r="P10" s="7">
        <v>0</v>
      </c>
      <c r="Q10" s="7">
        <f t="shared" si="5"/>
        <v>2367</v>
      </c>
      <c r="R10" s="30">
        <v>716</v>
      </c>
      <c r="S10" s="30">
        <v>1651</v>
      </c>
      <c r="T10" s="7">
        <v>0</v>
      </c>
      <c r="U10" s="7">
        <f t="shared" si="6"/>
        <v>2496</v>
      </c>
      <c r="V10" s="214">
        <v>746</v>
      </c>
      <c r="W10" s="214">
        <v>1750</v>
      </c>
      <c r="X10" s="7">
        <v>0</v>
      </c>
      <c r="Y10" s="22" t="s">
        <v>87</v>
      </c>
      <c r="Z10" s="45" t="s">
        <v>68</v>
      </c>
      <c r="AA10" s="4" t="s">
        <v>11</v>
      </c>
      <c r="AB10" s="175"/>
      <c r="AC10" s="73" t="str">
        <f t="shared" ref="AC10:AC14" si="7">IF(ISBLANK(V10),"",IF(IF(R10&lt;=S10,1,-1)*IF(V10&lt;=W10,1,-1)&lt;0,"請確認",""))</f>
        <v/>
      </c>
      <c r="AD10" s="73" t="str">
        <f t="shared" ref="AD10:AD14" si="8">IF(OR(ISBLANK(V10),ISBLANK(W10),ISTEXT(V10),ISTEXT(W10)),"",IF(OR((V10+W10)/(R10+S10)&gt;1.3,(V10+W10)/(R10+S10)&lt;0.7),"請備註",""))</f>
        <v/>
      </c>
    </row>
    <row r="11" spans="1:30" s="63" customFormat="1" ht="22.5">
      <c r="A11" s="5">
        <v>286</v>
      </c>
      <c r="B11" s="71" t="s">
        <v>191</v>
      </c>
      <c r="C11" s="13"/>
      <c r="D11" s="6" t="s">
        <v>8</v>
      </c>
      <c r="E11" s="125">
        <f t="shared" si="2"/>
        <v>2196</v>
      </c>
      <c r="F11" s="41">
        <v>620</v>
      </c>
      <c r="G11" s="41">
        <v>1576</v>
      </c>
      <c r="H11" s="7">
        <v>0</v>
      </c>
      <c r="I11" s="7">
        <f t="shared" si="3"/>
        <v>2552</v>
      </c>
      <c r="J11" s="41">
        <v>750</v>
      </c>
      <c r="K11" s="41">
        <v>1802</v>
      </c>
      <c r="L11" s="7">
        <v>0</v>
      </c>
      <c r="M11" s="7">
        <f t="shared" si="4"/>
        <v>2726</v>
      </c>
      <c r="N11" s="41">
        <v>795</v>
      </c>
      <c r="O11" s="41">
        <v>1931</v>
      </c>
      <c r="P11" s="7">
        <v>0</v>
      </c>
      <c r="Q11" s="7">
        <f t="shared" si="5"/>
        <v>2697</v>
      </c>
      <c r="R11" s="41">
        <v>790</v>
      </c>
      <c r="S11" s="41">
        <v>1907</v>
      </c>
      <c r="T11" s="7">
        <v>0</v>
      </c>
      <c r="U11" s="7">
        <f t="shared" si="6"/>
        <v>2571</v>
      </c>
      <c r="V11" s="215">
        <v>760</v>
      </c>
      <c r="W11" s="215">
        <v>1811</v>
      </c>
      <c r="X11" s="7">
        <v>0</v>
      </c>
      <c r="Y11" s="22" t="s">
        <v>87</v>
      </c>
      <c r="Z11" s="35" t="s">
        <v>195</v>
      </c>
      <c r="AA11" s="4" t="s">
        <v>11</v>
      </c>
      <c r="AB11" s="175"/>
      <c r="AC11" s="73" t="str">
        <f t="shared" si="7"/>
        <v/>
      </c>
      <c r="AD11" s="73" t="str">
        <f t="shared" si="8"/>
        <v/>
      </c>
    </row>
    <row r="12" spans="1:30" s="63" customFormat="1" ht="22.5">
      <c r="A12" s="5">
        <v>287</v>
      </c>
      <c r="B12" s="61" t="s">
        <v>163</v>
      </c>
      <c r="C12" s="13"/>
      <c r="D12" s="6" t="s">
        <v>8</v>
      </c>
      <c r="E12" s="125">
        <f t="shared" si="2"/>
        <v>2221</v>
      </c>
      <c r="F12" s="30">
        <v>1288</v>
      </c>
      <c r="G12" s="30">
        <v>933</v>
      </c>
      <c r="H12" s="7">
        <v>0</v>
      </c>
      <c r="I12" s="7">
        <f t="shared" si="3"/>
        <v>1728</v>
      </c>
      <c r="J12" s="30">
        <v>992</v>
      </c>
      <c r="K12" s="30">
        <v>736</v>
      </c>
      <c r="L12" s="7">
        <v>0</v>
      </c>
      <c r="M12" s="7">
        <f t="shared" si="4"/>
        <v>1628</v>
      </c>
      <c r="N12" s="30">
        <v>944</v>
      </c>
      <c r="O12" s="30">
        <v>684</v>
      </c>
      <c r="P12" s="7">
        <v>0</v>
      </c>
      <c r="Q12" s="7">
        <f t="shared" si="5"/>
        <v>2018</v>
      </c>
      <c r="R12" s="30">
        <v>1150</v>
      </c>
      <c r="S12" s="30">
        <v>868</v>
      </c>
      <c r="T12" s="7">
        <v>0</v>
      </c>
      <c r="U12" s="7">
        <f t="shared" si="6"/>
        <v>1851</v>
      </c>
      <c r="V12" s="214">
        <v>1111</v>
      </c>
      <c r="W12" s="214">
        <v>740</v>
      </c>
      <c r="X12" s="7">
        <v>0</v>
      </c>
      <c r="Y12" s="22" t="s">
        <v>87</v>
      </c>
      <c r="Z12" s="45" t="s">
        <v>69</v>
      </c>
      <c r="AA12" s="4" t="s">
        <v>11</v>
      </c>
      <c r="AB12" s="175"/>
      <c r="AC12" s="73" t="str">
        <f t="shared" si="7"/>
        <v/>
      </c>
      <c r="AD12" s="73" t="str">
        <f t="shared" si="8"/>
        <v/>
      </c>
    </row>
    <row r="13" spans="1:30" s="63" customFormat="1" ht="44.1" customHeight="1">
      <c r="A13" s="5">
        <v>288</v>
      </c>
      <c r="B13" s="72" t="s">
        <v>164</v>
      </c>
      <c r="C13" s="13"/>
      <c r="D13" s="6" t="s">
        <v>8</v>
      </c>
      <c r="E13" s="125">
        <f t="shared" si="2"/>
        <v>20</v>
      </c>
      <c r="F13" s="30">
        <v>10</v>
      </c>
      <c r="G13" s="30">
        <v>10</v>
      </c>
      <c r="H13" s="7">
        <v>0</v>
      </c>
      <c r="I13" s="7">
        <f t="shared" si="3"/>
        <v>9</v>
      </c>
      <c r="J13" s="30">
        <v>6</v>
      </c>
      <c r="K13" s="30">
        <v>3</v>
      </c>
      <c r="L13" s="7">
        <v>0</v>
      </c>
      <c r="M13" s="7">
        <f t="shared" si="4"/>
        <v>13</v>
      </c>
      <c r="N13" s="30">
        <v>8</v>
      </c>
      <c r="O13" s="30">
        <v>5</v>
      </c>
      <c r="P13" s="7">
        <v>0</v>
      </c>
      <c r="Q13" s="7">
        <f t="shared" si="5"/>
        <v>9</v>
      </c>
      <c r="R13" s="30">
        <v>6</v>
      </c>
      <c r="S13" s="30">
        <v>3</v>
      </c>
      <c r="T13" s="7">
        <v>0</v>
      </c>
      <c r="U13" s="7">
        <f t="shared" si="6"/>
        <v>8</v>
      </c>
      <c r="V13" s="164">
        <v>4</v>
      </c>
      <c r="W13" s="164">
        <v>4</v>
      </c>
      <c r="X13" s="7">
        <v>0</v>
      </c>
      <c r="Y13" s="22" t="s">
        <v>87</v>
      </c>
      <c r="Z13" s="45" t="s">
        <v>70</v>
      </c>
      <c r="AA13" s="15" t="s">
        <v>11</v>
      </c>
      <c r="AB13" s="180" t="s">
        <v>282</v>
      </c>
      <c r="AC13" s="73" t="str">
        <f t="shared" si="7"/>
        <v>請確認</v>
      </c>
      <c r="AD13" s="73" t="str">
        <f t="shared" si="8"/>
        <v/>
      </c>
    </row>
    <row r="14" spans="1:30" s="62" customFormat="1" ht="33.75">
      <c r="A14" s="10">
        <v>289</v>
      </c>
      <c r="B14" s="50" t="s">
        <v>165</v>
      </c>
      <c r="C14" s="24"/>
      <c r="D14" s="39" t="s">
        <v>8</v>
      </c>
      <c r="E14" s="130">
        <f t="shared" si="2"/>
        <v>27</v>
      </c>
      <c r="F14" s="69">
        <v>19</v>
      </c>
      <c r="G14" s="69">
        <v>8</v>
      </c>
      <c r="H14" s="38">
        <v>0</v>
      </c>
      <c r="I14" s="38">
        <f t="shared" si="3"/>
        <v>29</v>
      </c>
      <c r="J14" s="69">
        <v>11</v>
      </c>
      <c r="K14" s="69">
        <v>18</v>
      </c>
      <c r="L14" s="38">
        <v>0</v>
      </c>
      <c r="M14" s="38">
        <f t="shared" si="4"/>
        <v>28</v>
      </c>
      <c r="N14" s="69">
        <v>11</v>
      </c>
      <c r="O14" s="69">
        <v>17</v>
      </c>
      <c r="P14" s="38">
        <v>0</v>
      </c>
      <c r="Q14" s="38">
        <f t="shared" si="5"/>
        <v>29</v>
      </c>
      <c r="R14" s="69">
        <v>13</v>
      </c>
      <c r="S14" s="69">
        <v>16</v>
      </c>
      <c r="T14" s="38">
        <v>0</v>
      </c>
      <c r="U14" s="38">
        <f t="shared" si="6"/>
        <v>29</v>
      </c>
      <c r="V14" s="115">
        <v>13</v>
      </c>
      <c r="W14" s="115">
        <v>16</v>
      </c>
      <c r="X14" s="131">
        <v>0</v>
      </c>
      <c r="Y14" s="37" t="s">
        <v>87</v>
      </c>
      <c r="Z14" s="46" t="s">
        <v>71</v>
      </c>
      <c r="AA14" s="60" t="s">
        <v>11</v>
      </c>
      <c r="AB14" s="213"/>
      <c r="AC14" t="str">
        <f t="shared" si="7"/>
        <v/>
      </c>
      <c r="AD14" t="str">
        <f t="shared" si="8"/>
        <v/>
      </c>
    </row>
    <row r="15" spans="1:30" s="62" customFormat="1">
      <c r="A15" s="1"/>
      <c r="B15" s="11" t="s">
        <v>178</v>
      </c>
      <c r="C15" s="32"/>
      <c r="D15" s="33"/>
      <c r="E15" s="33"/>
      <c r="F15" s="27"/>
      <c r="G15" s="27"/>
      <c r="H15" s="27"/>
      <c r="I15" s="27"/>
      <c r="J15" s="27"/>
      <c r="K15" s="27"/>
      <c r="L15" s="27"/>
      <c r="M15" s="27"/>
      <c r="N15" s="27"/>
      <c r="O15" s="27"/>
      <c r="P15" s="27"/>
      <c r="Q15" s="27"/>
      <c r="R15" s="27"/>
      <c r="S15" s="27"/>
      <c r="T15" s="27"/>
      <c r="U15" s="27"/>
      <c r="V15" s="27"/>
      <c r="W15" s="27"/>
      <c r="X15" s="27"/>
      <c r="Y15" s="12"/>
      <c r="Z15" s="44"/>
      <c r="AA15" s="4"/>
      <c r="AB15" s="64"/>
    </row>
    <row r="16" spans="1:30" s="62" customFormat="1">
      <c r="A16" s="47"/>
      <c r="B16" s="53" t="s">
        <v>179</v>
      </c>
      <c r="C16" s="47"/>
      <c r="D16" s="47"/>
      <c r="E16" s="47"/>
      <c r="F16" s="47"/>
      <c r="G16" s="47"/>
      <c r="H16" s="47"/>
      <c r="I16" s="47"/>
      <c r="J16" s="47"/>
      <c r="K16" s="47"/>
      <c r="L16" s="47"/>
      <c r="M16" s="47"/>
      <c r="N16" s="47"/>
      <c r="O16" s="47"/>
      <c r="P16" s="47"/>
      <c r="Q16" s="47"/>
      <c r="R16" s="47"/>
      <c r="S16" s="47"/>
      <c r="T16" s="47"/>
      <c r="U16" s="47"/>
      <c r="V16" s="47"/>
      <c r="W16" s="47"/>
      <c r="X16" s="47"/>
      <c r="Y16" s="47"/>
      <c r="Z16" s="44"/>
      <c r="AB16" s="64"/>
    </row>
    <row r="17" spans="1:28" s="62" customFormat="1">
      <c r="A17" s="47"/>
      <c r="B17" s="53" t="s">
        <v>180</v>
      </c>
      <c r="C17" s="47"/>
      <c r="D17" s="47"/>
      <c r="E17" s="47"/>
      <c r="F17" s="47"/>
      <c r="G17" s="47"/>
      <c r="H17" s="47"/>
      <c r="I17" s="47"/>
      <c r="J17" s="47"/>
      <c r="K17" s="47"/>
      <c r="L17" s="47"/>
      <c r="M17" s="47"/>
      <c r="N17" s="47"/>
      <c r="O17" s="47"/>
      <c r="P17" s="47"/>
      <c r="Q17" s="47"/>
      <c r="R17" s="47"/>
      <c r="S17" s="47"/>
      <c r="T17" s="47"/>
      <c r="U17" s="47"/>
      <c r="V17" s="47"/>
      <c r="W17" s="47"/>
      <c r="X17" s="47"/>
      <c r="Y17" s="47"/>
      <c r="Z17" s="44"/>
      <c r="AB17" s="64"/>
    </row>
    <row r="18" spans="1:28" s="62" customFormat="1">
      <c r="A18" s="47"/>
      <c r="B18" s="53" t="s">
        <v>181</v>
      </c>
      <c r="C18" s="47"/>
      <c r="D18" s="47"/>
      <c r="E18" s="47"/>
      <c r="F18" s="47"/>
      <c r="G18" s="47"/>
      <c r="H18" s="47"/>
      <c r="I18" s="47"/>
      <c r="J18" s="47"/>
      <c r="K18" s="47"/>
      <c r="L18" s="47"/>
      <c r="M18" s="47"/>
      <c r="N18" s="47"/>
      <c r="O18" s="47"/>
      <c r="P18" s="47"/>
      <c r="Q18" s="47"/>
      <c r="R18" s="47"/>
      <c r="S18" s="47"/>
      <c r="T18" s="47"/>
      <c r="U18" s="47"/>
      <c r="V18" s="47"/>
      <c r="W18" s="47"/>
      <c r="X18" s="47"/>
      <c r="Y18" s="47"/>
      <c r="Z18" s="44"/>
      <c r="AB18" s="64"/>
    </row>
    <row r="19" spans="1:28" s="62" customFormat="1">
      <c r="A19" s="47"/>
      <c r="B19" s="53" t="s">
        <v>182</v>
      </c>
      <c r="C19" s="47"/>
      <c r="D19" s="47"/>
      <c r="E19" s="47"/>
      <c r="F19" s="47"/>
      <c r="G19" s="47"/>
      <c r="H19" s="47"/>
      <c r="I19" s="47"/>
      <c r="J19" s="47"/>
      <c r="K19" s="47"/>
      <c r="L19" s="47"/>
      <c r="M19" s="47"/>
      <c r="N19" s="47"/>
      <c r="O19" s="47"/>
      <c r="P19" s="47"/>
      <c r="Q19" s="47"/>
      <c r="R19" s="47"/>
      <c r="S19" s="47"/>
      <c r="T19" s="47"/>
      <c r="U19" s="47"/>
      <c r="V19" s="47"/>
      <c r="W19" s="47"/>
      <c r="X19" s="47"/>
      <c r="Y19" s="47"/>
      <c r="Z19" s="51"/>
      <c r="AB19" s="64"/>
    </row>
    <row r="20" spans="1:28" s="62" customFormat="1">
      <c r="A20" s="47"/>
      <c r="B20" s="53" t="s">
        <v>183</v>
      </c>
      <c r="C20" s="47"/>
      <c r="D20" s="47"/>
      <c r="E20" s="47"/>
      <c r="F20" s="47"/>
      <c r="G20" s="47"/>
      <c r="H20" s="47"/>
      <c r="I20" s="47"/>
      <c r="J20" s="47"/>
      <c r="K20" s="47"/>
      <c r="L20" s="47"/>
      <c r="M20" s="47"/>
      <c r="N20" s="47"/>
      <c r="O20" s="47"/>
      <c r="P20" s="47"/>
      <c r="Q20" s="47"/>
      <c r="R20" s="47"/>
      <c r="S20" s="47"/>
      <c r="T20" s="47"/>
      <c r="U20" s="47"/>
      <c r="V20" s="47"/>
      <c r="W20" s="47"/>
      <c r="X20" s="47"/>
      <c r="Y20" s="47"/>
      <c r="Z20" s="66"/>
      <c r="AB20" s="64"/>
    </row>
  </sheetData>
  <mergeCells count="16">
    <mergeCell ref="AB3:AB4"/>
    <mergeCell ref="AC3:AD3"/>
    <mergeCell ref="B5:D5"/>
    <mergeCell ref="A1:AA1"/>
    <mergeCell ref="B2:D2"/>
    <mergeCell ref="A3:A4"/>
    <mergeCell ref="B3:C4"/>
    <mergeCell ref="D3:D4"/>
    <mergeCell ref="E3:H3"/>
    <mergeCell ref="I3:L3"/>
    <mergeCell ref="M3:P3"/>
    <mergeCell ref="Q3:T3"/>
    <mergeCell ref="U3:X3"/>
    <mergeCell ref="Y3:Y4"/>
    <mergeCell ref="Z3:Z4"/>
    <mergeCell ref="AA3:AA4"/>
  </mergeCells>
  <phoneticPr fontId="1" type="noConversion"/>
  <conditionalFormatting sqref="AC5:AD14 E3 I3 M3 Q3 U3 E4:X4">
    <cfRule type="cellIs" dxfId="13" priority="2" operator="equal">
      <formula>"…"</formula>
    </cfRule>
  </conditionalFormatting>
  <conditionalFormatting sqref="AC5:AD14">
    <cfRule type="cellIs" dxfId="12" priority="1" operator="equal">
      <formula>"… "</formula>
    </cfRule>
  </conditionalFormatting>
  <pageMargins left="0.7" right="0.7" top="0.75" bottom="0.75" header="0.3" footer="0.3"/>
  <pageSetup paperSize="8" scale="61" orientation="landscape" r:id="rId1"/>
  <legacyDrawing r:id="rId2"/>
</worksheet>
</file>

<file path=xl/worksheets/sheet7.xml><?xml version="1.0" encoding="utf-8"?>
<worksheet xmlns="http://schemas.openxmlformats.org/spreadsheetml/2006/main" xmlns:r="http://schemas.openxmlformats.org/officeDocument/2006/relationships">
  <sheetPr>
    <tabColor rgb="FFFFFF00"/>
  </sheetPr>
  <dimension ref="A1:AD18"/>
  <sheetViews>
    <sheetView zoomScaleNormal="100" workbookViewId="0">
      <selection activeCell="N19" sqref="N19"/>
    </sheetView>
  </sheetViews>
  <sheetFormatPr defaultRowHeight="16.5"/>
  <cols>
    <col min="1" max="1" width="5.125" style="42" customWidth="1"/>
    <col min="2" max="2" width="9" style="42"/>
    <col min="3" max="3" width="44.375" style="42" customWidth="1"/>
    <col min="4" max="4" width="7.5" style="42" bestFit="1" customWidth="1"/>
    <col min="5" max="5" width="7.5" style="42" customWidth="1"/>
    <col min="6" max="24" width="9.625" style="42" customWidth="1"/>
    <col min="25" max="25" width="7" style="42" bestFit="1" customWidth="1"/>
    <col min="26" max="26" width="28.625" style="54" customWidth="1"/>
    <col min="27" max="27" width="10.625" customWidth="1"/>
    <col min="28" max="28" width="12.5" style="59" customWidth="1"/>
  </cols>
  <sheetData>
    <row r="1" spans="1:30" ht="25.5">
      <c r="A1" s="245" t="s">
        <v>217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56"/>
    </row>
    <row r="2" spans="1:30">
      <c r="A2" s="16"/>
      <c r="B2" s="246"/>
      <c r="C2" s="246"/>
      <c r="D2" s="246"/>
      <c r="E2" s="81"/>
      <c r="F2" s="17"/>
      <c r="G2" s="17"/>
      <c r="H2" s="17"/>
      <c r="I2" s="17"/>
      <c r="J2" s="17"/>
      <c r="K2" s="17"/>
      <c r="L2" s="17"/>
      <c r="M2" s="17"/>
      <c r="N2" s="17"/>
      <c r="O2" s="17"/>
      <c r="P2" s="17"/>
      <c r="Q2" s="17"/>
      <c r="R2" s="17"/>
      <c r="S2" s="17"/>
      <c r="T2" s="17"/>
      <c r="U2" s="17"/>
      <c r="V2" s="17"/>
      <c r="W2" s="17"/>
      <c r="X2" s="17"/>
      <c r="Y2" s="18"/>
      <c r="Z2" s="52"/>
      <c r="AA2" s="19"/>
      <c r="AB2" s="57"/>
    </row>
    <row r="3" spans="1:30">
      <c r="A3" s="251" t="s">
        <v>0</v>
      </c>
      <c r="B3" s="247" t="s">
        <v>6</v>
      </c>
      <c r="C3" s="247"/>
      <c r="D3" s="247" t="s">
        <v>1</v>
      </c>
      <c r="E3" s="247" t="s">
        <v>2</v>
      </c>
      <c r="F3" s="247"/>
      <c r="G3" s="247"/>
      <c r="H3" s="247"/>
      <c r="I3" s="247" t="s">
        <v>15</v>
      </c>
      <c r="J3" s="247"/>
      <c r="K3" s="247"/>
      <c r="L3" s="247"/>
      <c r="M3" s="247" t="s">
        <v>19</v>
      </c>
      <c r="N3" s="247"/>
      <c r="O3" s="247"/>
      <c r="P3" s="247"/>
      <c r="Q3" s="249" t="s">
        <v>188</v>
      </c>
      <c r="R3" s="250"/>
      <c r="S3" s="250"/>
      <c r="T3" s="251"/>
      <c r="U3" s="247" t="s">
        <v>201</v>
      </c>
      <c r="V3" s="247"/>
      <c r="W3" s="247"/>
      <c r="X3" s="247"/>
      <c r="Y3" s="252" t="s">
        <v>3</v>
      </c>
      <c r="Z3" s="254" t="s">
        <v>24</v>
      </c>
      <c r="AA3" s="256" t="s">
        <v>7</v>
      </c>
      <c r="AB3" s="241" t="s">
        <v>79</v>
      </c>
      <c r="AC3" s="243" t="s">
        <v>76</v>
      </c>
      <c r="AD3" s="243"/>
    </row>
    <row r="4" spans="1:30">
      <c r="A4" s="257"/>
      <c r="B4" s="247"/>
      <c r="C4" s="247"/>
      <c r="D4" s="247"/>
      <c r="E4" s="70" t="s">
        <v>202</v>
      </c>
      <c r="F4" s="156" t="s">
        <v>4</v>
      </c>
      <c r="G4" s="156" t="s">
        <v>5</v>
      </c>
      <c r="H4" s="70" t="s">
        <v>203</v>
      </c>
      <c r="I4" s="70" t="s">
        <v>202</v>
      </c>
      <c r="J4" s="156" t="s">
        <v>4</v>
      </c>
      <c r="K4" s="156" t="s">
        <v>5</v>
      </c>
      <c r="L4" s="70" t="s">
        <v>203</v>
      </c>
      <c r="M4" s="70" t="s">
        <v>202</v>
      </c>
      <c r="N4" s="156" t="s">
        <v>4</v>
      </c>
      <c r="O4" s="156" t="s">
        <v>5</v>
      </c>
      <c r="P4" s="70" t="s">
        <v>203</v>
      </c>
      <c r="Q4" s="70" t="s">
        <v>202</v>
      </c>
      <c r="R4" s="156" t="s">
        <v>4</v>
      </c>
      <c r="S4" s="156" t="s">
        <v>5</v>
      </c>
      <c r="T4" s="70" t="s">
        <v>203</v>
      </c>
      <c r="U4" s="70" t="s">
        <v>202</v>
      </c>
      <c r="V4" s="156" t="s">
        <v>4</v>
      </c>
      <c r="W4" s="156" t="s">
        <v>5</v>
      </c>
      <c r="X4" s="70" t="s">
        <v>203</v>
      </c>
      <c r="Y4" s="253"/>
      <c r="Z4" s="255"/>
      <c r="AA4" s="256"/>
      <c r="AB4" s="242"/>
      <c r="AC4" s="80" t="s">
        <v>77</v>
      </c>
      <c r="AD4" s="80" t="s">
        <v>78</v>
      </c>
    </row>
    <row r="5" spans="1:30" ht="24">
      <c r="A5" s="82"/>
      <c r="B5" s="244" t="s">
        <v>267</v>
      </c>
      <c r="C5" s="244"/>
      <c r="D5" s="244"/>
      <c r="E5" s="98"/>
      <c r="F5" s="87"/>
      <c r="G5" s="87"/>
      <c r="H5" s="87"/>
      <c r="I5" s="87"/>
      <c r="J5" s="87"/>
      <c r="K5" s="87"/>
      <c r="L5" s="87"/>
      <c r="M5" s="87"/>
      <c r="N5" s="87"/>
      <c r="O5" s="87"/>
      <c r="P5" s="87"/>
      <c r="Q5" s="87"/>
      <c r="R5" s="87"/>
      <c r="S5" s="87"/>
      <c r="T5" s="87"/>
      <c r="U5" s="87"/>
      <c r="V5" s="87"/>
      <c r="W5" s="87"/>
      <c r="X5" s="87"/>
      <c r="Y5" s="88"/>
      <c r="Z5" s="89" t="s">
        <v>20</v>
      </c>
      <c r="AA5" s="90"/>
      <c r="AB5" s="101"/>
      <c r="AC5" t="str">
        <f>IF(ISBLANK(V5),"",IF(IF(R5&lt;=S5,1,-1)*IF(V5&lt;=W5,1,-1)&lt;0,"請確認",""))</f>
        <v/>
      </c>
      <c r="AD5" t="str">
        <f>IF(OR(ISBLANK(V5),ISBLANK(W5),ISTEXT(V5),ISTEXT(W5)),"",IF(OR((V5+W5)/(R5+S5)&gt;1.3,(V5+W5)/(R5+S5)&lt;0.7),"請備註",""))</f>
        <v/>
      </c>
    </row>
    <row r="6" spans="1:30" s="62" customFormat="1" ht="33.75">
      <c r="A6" s="5">
        <v>293</v>
      </c>
      <c r="B6" s="61" t="s">
        <v>172</v>
      </c>
      <c r="C6" s="13"/>
      <c r="D6" s="6" t="s">
        <v>13</v>
      </c>
      <c r="E6" s="125">
        <f>SUM(F6:H6)</f>
        <v>304903</v>
      </c>
      <c r="F6" s="7">
        <v>163396</v>
      </c>
      <c r="G6" s="7">
        <v>141507</v>
      </c>
      <c r="H6" s="7">
        <v>0</v>
      </c>
      <c r="I6" s="7">
        <f>SUM(J6:L6)</f>
        <v>322937</v>
      </c>
      <c r="J6" s="7">
        <v>172060</v>
      </c>
      <c r="K6" s="7">
        <v>150877</v>
      </c>
      <c r="L6" s="7">
        <v>0</v>
      </c>
      <c r="M6" s="7">
        <f>SUM(N6:P6)</f>
        <v>222664</v>
      </c>
      <c r="N6" s="7">
        <v>122450</v>
      </c>
      <c r="O6" s="7">
        <v>100214</v>
      </c>
      <c r="P6" s="7">
        <v>0</v>
      </c>
      <c r="Q6" s="7">
        <f>SUM(R6:T6)</f>
        <v>142580</v>
      </c>
      <c r="R6" s="7">
        <v>77180</v>
      </c>
      <c r="S6" s="7">
        <v>65400</v>
      </c>
      <c r="T6" s="7">
        <v>0</v>
      </c>
      <c r="U6" s="7">
        <f>SUM(V6:X6)</f>
        <v>156120</v>
      </c>
      <c r="V6" s="214">
        <v>82340</v>
      </c>
      <c r="W6" s="214">
        <v>73780</v>
      </c>
      <c r="X6" s="7">
        <v>0</v>
      </c>
      <c r="Y6" s="22" t="s">
        <v>89</v>
      </c>
      <c r="Z6" s="45" t="s">
        <v>72</v>
      </c>
      <c r="AA6" s="4" t="s">
        <v>11</v>
      </c>
      <c r="AB6" s="175"/>
      <c r="AC6" t="str">
        <f t="shared" ref="AC6:AC10" si="0">IF(ISBLANK(V6),"",IF(IF(R6&lt;=S6,1,-1)*IF(V6&lt;=W6,1,-1)&lt;0,"請確認",""))</f>
        <v/>
      </c>
      <c r="AD6" t="str">
        <f t="shared" ref="AD6:AD10" si="1">IF(OR(ISBLANK(V6),ISBLANK(W6),ISTEXT(V6),ISTEXT(W6)),"",IF(OR((V6+W6)/(R6+S6)&gt;1.3,(V6+W6)/(R6+S6)&lt;0.7),"請備註",""))</f>
        <v/>
      </c>
    </row>
    <row r="7" spans="1:30" s="62" customFormat="1" ht="66" customHeight="1">
      <c r="A7" s="5">
        <v>294</v>
      </c>
      <c r="B7" s="61" t="s">
        <v>173</v>
      </c>
      <c r="C7" s="13"/>
      <c r="D7" s="6" t="s">
        <v>13</v>
      </c>
      <c r="E7" s="125">
        <f t="shared" ref="E7:E10" si="2">SUM(F7:H7)</f>
        <v>9682</v>
      </c>
      <c r="F7" s="7">
        <v>5388</v>
      </c>
      <c r="G7" s="7">
        <v>4294</v>
      </c>
      <c r="H7" s="7">
        <v>0</v>
      </c>
      <c r="I7" s="7">
        <f t="shared" ref="I7:I10" si="3">SUM(J7:L7)</f>
        <v>17698</v>
      </c>
      <c r="J7" s="7">
        <v>10708</v>
      </c>
      <c r="K7" s="7">
        <v>6990</v>
      </c>
      <c r="L7" s="7">
        <v>0</v>
      </c>
      <c r="M7" s="7">
        <f t="shared" ref="M7:M10" si="4">SUM(N7:P7)</f>
        <v>16224</v>
      </c>
      <c r="N7" s="7">
        <v>10239</v>
      </c>
      <c r="O7" s="7">
        <v>5985</v>
      </c>
      <c r="P7" s="7">
        <v>0</v>
      </c>
      <c r="Q7" s="7">
        <f t="shared" ref="Q7:Q10" si="5">SUM(R7:T7)</f>
        <v>9477</v>
      </c>
      <c r="R7" s="7">
        <v>6355</v>
      </c>
      <c r="S7" s="7">
        <v>3122</v>
      </c>
      <c r="T7" s="7">
        <v>0</v>
      </c>
      <c r="U7" s="7">
        <f t="shared" ref="U7:U10" si="6">SUM(V7:X7)</f>
        <v>13084</v>
      </c>
      <c r="V7" s="214">
        <v>8283</v>
      </c>
      <c r="W7" s="214">
        <v>4801</v>
      </c>
      <c r="X7" s="7">
        <v>0</v>
      </c>
      <c r="Y7" s="22" t="s">
        <v>89</v>
      </c>
      <c r="Z7" s="45" t="s">
        <v>73</v>
      </c>
      <c r="AA7" s="4" t="s">
        <v>11</v>
      </c>
      <c r="AB7" s="180" t="s">
        <v>273</v>
      </c>
      <c r="AC7" t="str">
        <f t="shared" si="0"/>
        <v/>
      </c>
      <c r="AD7" t="str">
        <f t="shared" si="1"/>
        <v>請備註</v>
      </c>
    </row>
    <row r="8" spans="1:30" s="62" customFormat="1" ht="33.75">
      <c r="A8" s="5">
        <v>295</v>
      </c>
      <c r="B8" s="61" t="s">
        <v>174</v>
      </c>
      <c r="C8" s="13"/>
      <c r="D8" s="6" t="s">
        <v>8</v>
      </c>
      <c r="E8" s="125">
        <f t="shared" si="2"/>
        <v>2455</v>
      </c>
      <c r="F8" s="31">
        <v>1999</v>
      </c>
      <c r="G8" s="31">
        <v>456</v>
      </c>
      <c r="H8" s="7">
        <v>0</v>
      </c>
      <c r="I8" s="7">
        <f t="shared" si="3"/>
        <v>2075</v>
      </c>
      <c r="J8" s="31">
        <v>1646</v>
      </c>
      <c r="K8" s="31">
        <v>429</v>
      </c>
      <c r="L8" s="7">
        <v>0</v>
      </c>
      <c r="M8" s="7">
        <f t="shared" si="4"/>
        <v>2089</v>
      </c>
      <c r="N8" s="31">
        <v>1680</v>
      </c>
      <c r="O8" s="31">
        <v>409</v>
      </c>
      <c r="P8" s="7">
        <v>0</v>
      </c>
      <c r="Q8" s="7">
        <f t="shared" si="5"/>
        <v>1949</v>
      </c>
      <c r="R8" s="31">
        <v>1560</v>
      </c>
      <c r="S8" s="31">
        <v>389</v>
      </c>
      <c r="T8" s="7">
        <v>0</v>
      </c>
      <c r="U8" s="7">
        <f t="shared" si="6"/>
        <v>1544</v>
      </c>
      <c r="V8" s="214">
        <v>1181</v>
      </c>
      <c r="W8" s="214">
        <v>363</v>
      </c>
      <c r="X8" s="7">
        <v>0</v>
      </c>
      <c r="Y8" s="22" t="s">
        <v>87</v>
      </c>
      <c r="Z8" s="45" t="s">
        <v>74</v>
      </c>
      <c r="AA8" s="4" t="s">
        <v>11</v>
      </c>
      <c r="AB8" s="175"/>
      <c r="AC8" t="str">
        <f t="shared" si="0"/>
        <v/>
      </c>
      <c r="AD8" t="str">
        <f t="shared" si="1"/>
        <v/>
      </c>
    </row>
    <row r="9" spans="1:30" s="62" customFormat="1" ht="33.75">
      <c r="A9" s="5">
        <v>296</v>
      </c>
      <c r="B9" s="72" t="s">
        <v>175</v>
      </c>
      <c r="C9" s="13"/>
      <c r="D9" s="6" t="s">
        <v>8</v>
      </c>
      <c r="E9" s="125">
        <f t="shared" si="2"/>
        <v>14</v>
      </c>
      <c r="F9" s="30">
        <v>8</v>
      </c>
      <c r="G9" s="30">
        <v>6</v>
      </c>
      <c r="H9" s="7">
        <v>0</v>
      </c>
      <c r="I9" s="7">
        <f t="shared" si="3"/>
        <v>13</v>
      </c>
      <c r="J9" s="30">
        <v>10</v>
      </c>
      <c r="K9" s="30">
        <v>3</v>
      </c>
      <c r="L9" s="7">
        <v>0</v>
      </c>
      <c r="M9" s="7">
        <f t="shared" si="4"/>
        <v>14</v>
      </c>
      <c r="N9" s="30">
        <v>11</v>
      </c>
      <c r="O9" s="30">
        <v>3</v>
      </c>
      <c r="P9" s="7">
        <v>0</v>
      </c>
      <c r="Q9" s="7">
        <f t="shared" si="5"/>
        <v>14</v>
      </c>
      <c r="R9" s="30">
        <v>13</v>
      </c>
      <c r="S9" s="30">
        <v>1</v>
      </c>
      <c r="T9" s="7">
        <v>0</v>
      </c>
      <c r="U9" s="7">
        <f t="shared" si="6"/>
        <v>15</v>
      </c>
      <c r="V9" s="214">
        <v>11</v>
      </c>
      <c r="W9" s="214">
        <v>4</v>
      </c>
      <c r="X9" s="7">
        <v>0</v>
      </c>
      <c r="Y9" s="22" t="s">
        <v>87</v>
      </c>
      <c r="Z9" s="45" t="s">
        <v>75</v>
      </c>
      <c r="AA9" s="4" t="s">
        <v>11</v>
      </c>
      <c r="AB9" s="175"/>
      <c r="AC9" t="str">
        <f t="shared" si="0"/>
        <v/>
      </c>
      <c r="AD9" t="str">
        <f t="shared" si="1"/>
        <v/>
      </c>
    </row>
    <row r="10" spans="1:30" s="62" customFormat="1" ht="45.75">
      <c r="A10" s="5">
        <v>297</v>
      </c>
      <c r="B10" s="61" t="s">
        <v>176</v>
      </c>
      <c r="C10" s="13"/>
      <c r="D10" s="6" t="s">
        <v>8</v>
      </c>
      <c r="E10" s="125">
        <f t="shared" si="2"/>
        <v>48</v>
      </c>
      <c r="F10" s="30">
        <v>28</v>
      </c>
      <c r="G10" s="30">
        <v>20</v>
      </c>
      <c r="H10" s="7">
        <v>0</v>
      </c>
      <c r="I10" s="7">
        <f t="shared" si="3"/>
        <v>60</v>
      </c>
      <c r="J10" s="30">
        <v>31</v>
      </c>
      <c r="K10" s="30">
        <v>29</v>
      </c>
      <c r="L10" s="7">
        <v>0</v>
      </c>
      <c r="M10" s="7">
        <f t="shared" si="4"/>
        <v>86</v>
      </c>
      <c r="N10" s="30">
        <v>42</v>
      </c>
      <c r="O10" s="30">
        <v>44</v>
      </c>
      <c r="P10" s="7">
        <v>0</v>
      </c>
      <c r="Q10" s="7">
        <f t="shared" si="5"/>
        <v>41</v>
      </c>
      <c r="R10" s="30">
        <v>24</v>
      </c>
      <c r="S10" s="30">
        <v>17</v>
      </c>
      <c r="T10" s="7">
        <v>0</v>
      </c>
      <c r="U10" s="7">
        <f t="shared" si="6"/>
        <v>47</v>
      </c>
      <c r="V10" s="214">
        <v>24</v>
      </c>
      <c r="W10" s="214">
        <v>23</v>
      </c>
      <c r="X10" s="7">
        <v>0</v>
      </c>
      <c r="Y10" s="22" t="s">
        <v>87</v>
      </c>
      <c r="Z10" s="45" t="s">
        <v>177</v>
      </c>
      <c r="AA10" s="4" t="s">
        <v>11</v>
      </c>
      <c r="AB10" s="175"/>
      <c r="AC10" t="str">
        <f t="shared" si="0"/>
        <v/>
      </c>
      <c r="AD10" t="str">
        <f t="shared" si="1"/>
        <v/>
      </c>
    </row>
    <row r="11" spans="1:30" ht="24">
      <c r="A11" s="102"/>
      <c r="B11" s="271" t="s">
        <v>270</v>
      </c>
      <c r="C11" s="271"/>
      <c r="D11" s="271"/>
      <c r="E11" s="103"/>
      <c r="F11" s="104"/>
      <c r="G11" s="104"/>
      <c r="H11" s="104"/>
      <c r="I11" s="104"/>
      <c r="J11" s="104"/>
      <c r="K11" s="104"/>
      <c r="L11" s="104"/>
      <c r="M11" s="104"/>
      <c r="N11" s="104"/>
      <c r="O11" s="104"/>
      <c r="P11" s="104"/>
      <c r="Q11" s="104"/>
      <c r="R11" s="104"/>
      <c r="S11" s="104"/>
      <c r="T11" s="104"/>
      <c r="U11" s="104"/>
      <c r="V11" s="104"/>
      <c r="W11" s="104"/>
      <c r="X11" s="104"/>
      <c r="Y11" s="105"/>
      <c r="Z11" s="89" t="s">
        <v>20</v>
      </c>
      <c r="AA11" s="105"/>
      <c r="AB11" s="101"/>
      <c r="AC11" t="str">
        <f>IF(ISBLANK(V11),"",IF(IF(R11&lt;=S11,1,-1)*IF(V11&lt;=W11,1,-1)&lt;0,"請確認",""))</f>
        <v/>
      </c>
      <c r="AD11" t="str">
        <f>IF(OR(ISBLANK(V11),ISBLANK(W11),ISTEXT(V11),ISTEXT(W11)),"",IF(OR((V11+W11)/(R11+S11)&gt;1.3,(V11+W11)/(R11+S11)&lt;0.7),"請備註",""))</f>
        <v/>
      </c>
    </row>
    <row r="12" spans="1:30" s="74" customFormat="1" ht="33.75">
      <c r="A12" s="145">
        <v>331</v>
      </c>
      <c r="B12" s="146" t="s">
        <v>185</v>
      </c>
      <c r="C12" s="145"/>
      <c r="D12" s="157" t="s">
        <v>184</v>
      </c>
      <c r="E12" s="147">
        <f>SUM(F12:H12)</f>
        <v>106200</v>
      </c>
      <c r="F12" s="87">
        <v>72863</v>
      </c>
      <c r="G12" s="87">
        <v>33337</v>
      </c>
      <c r="H12" s="87">
        <v>0</v>
      </c>
      <c r="I12" s="87">
        <f>SUM(J12:L12)</f>
        <v>108352</v>
      </c>
      <c r="J12" s="87">
        <v>74756</v>
      </c>
      <c r="K12" s="87">
        <v>33596</v>
      </c>
      <c r="L12" s="87">
        <v>0</v>
      </c>
      <c r="M12" s="87">
        <f>SUM(N12:P12)</f>
        <v>111283</v>
      </c>
      <c r="N12" s="87">
        <v>76904</v>
      </c>
      <c r="O12" s="87">
        <v>34379</v>
      </c>
      <c r="P12" s="87">
        <v>0</v>
      </c>
      <c r="Q12" s="87">
        <f>SUM(R12:T12)</f>
        <v>116123</v>
      </c>
      <c r="R12" s="87">
        <v>80454</v>
      </c>
      <c r="S12" s="87">
        <v>35669</v>
      </c>
      <c r="T12" s="87">
        <v>0</v>
      </c>
      <c r="U12" s="87">
        <f>SUM(V12:X12)</f>
        <v>117362</v>
      </c>
      <c r="V12" s="216">
        <v>81783</v>
      </c>
      <c r="W12" s="216">
        <v>35579</v>
      </c>
      <c r="X12" s="87">
        <v>0</v>
      </c>
      <c r="Y12" s="148" t="s">
        <v>89</v>
      </c>
      <c r="Z12" s="149" t="s">
        <v>186</v>
      </c>
      <c r="AA12" s="88" t="s">
        <v>187</v>
      </c>
      <c r="AB12" s="217"/>
      <c r="AC12" s="73" t="str">
        <f t="shared" ref="AC12" si="7">IF(ISBLANK(V12),"",IF(IF(R12&lt;=S12,1,-1)*IF(V12&lt;=W12,1,-1)&lt;0,"請確認",""))</f>
        <v/>
      </c>
      <c r="AD12" s="73" t="str">
        <f t="shared" ref="AD12" si="8">IF(OR(ISBLANK(V12),ISBLANK(W12),ISTEXT(V12),ISTEXT(W12)),"",IF(OR((V12+W12)/(R12+S12)&gt;1.3,(V12+W12)/(R12+S12)&lt;0.7),"請備註",""))</f>
        <v/>
      </c>
    </row>
    <row r="13" spans="1:30" s="62" customFormat="1">
      <c r="A13" s="1"/>
      <c r="B13" s="11" t="s">
        <v>178</v>
      </c>
      <c r="C13" s="32"/>
      <c r="D13" s="33"/>
      <c r="E13" s="33"/>
      <c r="F13" s="27"/>
      <c r="G13" s="27"/>
      <c r="H13" s="27"/>
      <c r="I13" s="27"/>
      <c r="J13" s="27"/>
      <c r="K13" s="27"/>
      <c r="L13" s="27"/>
      <c r="M13" s="27"/>
      <c r="N13" s="27"/>
      <c r="O13" s="27"/>
      <c r="P13" s="27"/>
      <c r="Q13" s="27"/>
      <c r="R13" s="27"/>
      <c r="S13" s="27"/>
      <c r="T13" s="27"/>
      <c r="U13" s="27"/>
      <c r="V13" s="27"/>
      <c r="W13" s="27"/>
      <c r="X13" s="27"/>
      <c r="Y13" s="12"/>
      <c r="Z13" s="44"/>
      <c r="AA13" s="4"/>
      <c r="AB13" s="64"/>
    </row>
    <row r="14" spans="1:30" s="62" customFormat="1">
      <c r="A14" s="47"/>
      <c r="B14" s="53" t="s">
        <v>179</v>
      </c>
      <c r="C14" s="47"/>
      <c r="D14" s="47"/>
      <c r="E14" s="47"/>
      <c r="F14" s="47"/>
      <c r="G14" s="47"/>
      <c r="H14" s="47"/>
      <c r="I14" s="47"/>
      <c r="J14" s="47"/>
      <c r="K14" s="47"/>
      <c r="L14" s="47"/>
      <c r="M14" s="47"/>
      <c r="N14" s="47"/>
      <c r="O14" s="47"/>
      <c r="P14" s="47"/>
      <c r="Q14" s="47"/>
      <c r="R14" s="47"/>
      <c r="S14" s="47"/>
      <c r="T14" s="47"/>
      <c r="U14" s="47"/>
      <c r="V14" s="47"/>
      <c r="W14" s="47"/>
      <c r="X14" s="47"/>
      <c r="Y14" s="47"/>
      <c r="Z14" s="44"/>
      <c r="AB14" s="64"/>
    </row>
    <row r="15" spans="1:30" s="62" customFormat="1">
      <c r="A15" s="47"/>
      <c r="B15" s="53" t="s">
        <v>180</v>
      </c>
      <c r="C15" s="47"/>
      <c r="D15" s="47"/>
      <c r="E15" s="47"/>
      <c r="F15" s="47"/>
      <c r="G15" s="47"/>
      <c r="H15" s="47"/>
      <c r="I15" s="47"/>
      <c r="J15" s="47"/>
      <c r="K15" s="47"/>
      <c r="L15" s="47"/>
      <c r="M15" s="47"/>
      <c r="N15" s="47"/>
      <c r="O15" s="47"/>
      <c r="P15" s="47"/>
      <c r="Q15" s="47"/>
      <c r="R15" s="47"/>
      <c r="S15" s="47"/>
      <c r="T15" s="47"/>
      <c r="U15" s="47"/>
      <c r="V15" s="47"/>
      <c r="W15" s="47"/>
      <c r="X15" s="47"/>
      <c r="Y15" s="47"/>
      <c r="Z15" s="44"/>
      <c r="AB15" s="64"/>
    </row>
    <row r="16" spans="1:30" s="62" customFormat="1">
      <c r="A16" s="47"/>
      <c r="B16" s="53" t="s">
        <v>181</v>
      </c>
      <c r="C16" s="47"/>
      <c r="D16" s="47"/>
      <c r="E16" s="47"/>
      <c r="F16" s="47"/>
      <c r="G16" s="47"/>
      <c r="H16" s="47"/>
      <c r="I16" s="47"/>
      <c r="J16" s="47"/>
      <c r="K16" s="47"/>
      <c r="L16" s="47"/>
      <c r="M16" s="47"/>
      <c r="N16" s="47"/>
      <c r="O16" s="47"/>
      <c r="P16" s="47"/>
      <c r="Q16" s="47"/>
      <c r="R16" s="47"/>
      <c r="S16" s="47"/>
      <c r="T16" s="47"/>
      <c r="U16" s="47"/>
      <c r="V16" s="47"/>
      <c r="W16" s="47"/>
      <c r="X16" s="47"/>
      <c r="Y16" s="47"/>
      <c r="Z16" s="44"/>
      <c r="AB16" s="64"/>
    </row>
    <row r="17" spans="1:28" s="62" customFormat="1">
      <c r="A17" s="47"/>
      <c r="B17" s="53" t="s">
        <v>182</v>
      </c>
      <c r="C17" s="47"/>
      <c r="D17" s="47"/>
      <c r="E17" s="47"/>
      <c r="F17" s="47"/>
      <c r="G17" s="47"/>
      <c r="H17" s="47"/>
      <c r="I17" s="47"/>
      <c r="J17" s="47"/>
      <c r="K17" s="47"/>
      <c r="L17" s="47"/>
      <c r="M17" s="47"/>
      <c r="N17" s="47"/>
      <c r="O17" s="47"/>
      <c r="P17" s="47"/>
      <c r="Q17" s="47"/>
      <c r="R17" s="47"/>
      <c r="S17" s="47"/>
      <c r="T17" s="47"/>
      <c r="U17" s="47"/>
      <c r="V17" s="47"/>
      <c r="W17" s="47"/>
      <c r="X17" s="47"/>
      <c r="Y17" s="47"/>
      <c r="Z17" s="51"/>
      <c r="AB17" s="64"/>
    </row>
    <row r="18" spans="1:28" s="62" customFormat="1">
      <c r="A18" s="47"/>
      <c r="B18" s="53" t="s">
        <v>183</v>
      </c>
      <c r="C18" s="47"/>
      <c r="D18" s="47"/>
      <c r="E18" s="47"/>
      <c r="F18" s="47"/>
      <c r="G18" s="47"/>
      <c r="H18" s="47"/>
      <c r="I18" s="47"/>
      <c r="J18" s="47"/>
      <c r="K18" s="47"/>
      <c r="L18" s="47"/>
      <c r="M18" s="47"/>
      <c r="N18" s="47"/>
      <c r="O18" s="47"/>
      <c r="P18" s="47"/>
      <c r="Q18" s="47"/>
      <c r="R18" s="47"/>
      <c r="S18" s="47"/>
      <c r="T18" s="47"/>
      <c r="U18" s="47"/>
      <c r="V18" s="47"/>
      <c r="W18" s="47"/>
      <c r="X18" s="47"/>
      <c r="Y18" s="47"/>
      <c r="Z18" s="66"/>
      <c r="AB18" s="64"/>
    </row>
  </sheetData>
  <mergeCells count="17">
    <mergeCell ref="AC3:AD3"/>
    <mergeCell ref="B5:D5"/>
    <mergeCell ref="A1:AA1"/>
    <mergeCell ref="B2:D2"/>
    <mergeCell ref="A3:A4"/>
    <mergeCell ref="B3:C4"/>
    <mergeCell ref="D3:D4"/>
    <mergeCell ref="E3:H3"/>
    <mergeCell ref="I3:L3"/>
    <mergeCell ref="M3:P3"/>
    <mergeCell ref="Q3:T3"/>
    <mergeCell ref="U3:X3"/>
    <mergeCell ref="B11:D11"/>
    <mergeCell ref="Y3:Y4"/>
    <mergeCell ref="Z3:Z4"/>
    <mergeCell ref="AA3:AA4"/>
    <mergeCell ref="AB3:AB4"/>
  </mergeCells>
  <phoneticPr fontId="1" type="noConversion"/>
  <conditionalFormatting sqref="E3 I3 M3 Q3 U3 E4:X4 AC5:AD12">
    <cfRule type="cellIs" dxfId="11" priority="7" operator="equal">
      <formula>"…"</formula>
    </cfRule>
  </conditionalFormatting>
  <conditionalFormatting sqref="AC5:AD12">
    <cfRule type="cellIs" dxfId="10" priority="6" operator="equal">
      <formula>"… "</formula>
    </cfRule>
  </conditionalFormatting>
  <pageMargins left="0.7" right="0.7" top="0.75" bottom="0.75" header="0.3" footer="0.3"/>
  <pageSetup paperSize="8" scale="61" orientation="landscape" r:id="rId1"/>
  <legacyDrawing r:id="rId2"/>
</worksheet>
</file>

<file path=xl/worksheets/sheet8.xml><?xml version="1.0" encoding="utf-8"?>
<worksheet xmlns="http://schemas.openxmlformats.org/spreadsheetml/2006/main" xmlns:r="http://schemas.openxmlformats.org/officeDocument/2006/relationships">
  <sheetPr>
    <tabColor rgb="FFFFFF00"/>
  </sheetPr>
  <dimension ref="A1:AD19"/>
  <sheetViews>
    <sheetView topLeftCell="A10" zoomScaleNormal="100" workbookViewId="0">
      <selection activeCell="N19" sqref="N19"/>
    </sheetView>
  </sheetViews>
  <sheetFormatPr defaultRowHeight="16.5"/>
  <cols>
    <col min="1" max="1" width="4.625" customWidth="1"/>
    <col min="3" max="3" width="32.25" customWidth="1"/>
    <col min="5" max="25" width="6.625" customWidth="1"/>
    <col min="26" max="26" width="29.875" customWidth="1"/>
  </cols>
  <sheetData>
    <row r="1" spans="1:30" ht="25.5">
      <c r="A1" s="273" t="s">
        <v>218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56"/>
    </row>
    <row r="2" spans="1:30">
      <c r="A2" s="137"/>
      <c r="B2" s="274"/>
      <c r="C2" s="274"/>
      <c r="D2" s="274"/>
      <c r="E2" s="138"/>
      <c r="F2" s="139"/>
      <c r="G2" s="139"/>
      <c r="H2" s="139"/>
      <c r="I2" s="139"/>
      <c r="J2" s="139"/>
      <c r="K2" s="139"/>
      <c r="L2" s="139"/>
      <c r="M2" s="139"/>
      <c r="N2" s="139"/>
      <c r="O2" s="139"/>
      <c r="P2" s="139"/>
      <c r="Q2" s="139"/>
      <c r="R2" s="139"/>
      <c r="S2" s="139"/>
      <c r="T2" s="139"/>
      <c r="U2" s="139"/>
      <c r="V2" s="139"/>
      <c r="W2" s="139"/>
      <c r="X2" s="139"/>
      <c r="Y2" s="140"/>
      <c r="Z2" s="141"/>
      <c r="AA2" s="140"/>
      <c r="AB2" s="57"/>
    </row>
    <row r="3" spans="1:30">
      <c r="A3" s="251" t="s">
        <v>0</v>
      </c>
      <c r="B3" s="247" t="s">
        <v>6</v>
      </c>
      <c r="C3" s="247"/>
      <c r="D3" s="247" t="s">
        <v>1</v>
      </c>
      <c r="E3" s="247" t="s">
        <v>2</v>
      </c>
      <c r="F3" s="247"/>
      <c r="G3" s="247"/>
      <c r="H3" s="247"/>
      <c r="I3" s="247" t="s">
        <v>15</v>
      </c>
      <c r="J3" s="247"/>
      <c r="K3" s="247"/>
      <c r="L3" s="247"/>
      <c r="M3" s="247" t="s">
        <v>19</v>
      </c>
      <c r="N3" s="247"/>
      <c r="O3" s="247"/>
      <c r="P3" s="247"/>
      <c r="Q3" s="249" t="s">
        <v>188</v>
      </c>
      <c r="R3" s="250"/>
      <c r="S3" s="250"/>
      <c r="T3" s="251"/>
      <c r="U3" s="247" t="s">
        <v>201</v>
      </c>
      <c r="V3" s="247"/>
      <c r="W3" s="247"/>
      <c r="X3" s="247"/>
      <c r="Y3" s="252" t="s">
        <v>3</v>
      </c>
      <c r="Z3" s="254" t="s">
        <v>24</v>
      </c>
      <c r="AA3" s="262" t="s">
        <v>25</v>
      </c>
      <c r="AB3" s="241" t="s">
        <v>79</v>
      </c>
      <c r="AC3" s="243" t="s">
        <v>76</v>
      </c>
      <c r="AD3" s="243"/>
    </row>
    <row r="4" spans="1:30">
      <c r="A4" s="257"/>
      <c r="B4" s="247"/>
      <c r="C4" s="247"/>
      <c r="D4" s="247"/>
      <c r="E4" s="70" t="s">
        <v>202</v>
      </c>
      <c r="F4" s="156" t="s">
        <v>4</v>
      </c>
      <c r="G4" s="156" t="s">
        <v>5</v>
      </c>
      <c r="H4" s="70" t="s">
        <v>203</v>
      </c>
      <c r="I4" s="70" t="s">
        <v>202</v>
      </c>
      <c r="J4" s="156" t="s">
        <v>4</v>
      </c>
      <c r="K4" s="156" t="s">
        <v>5</v>
      </c>
      <c r="L4" s="70" t="s">
        <v>203</v>
      </c>
      <c r="M4" s="70" t="s">
        <v>202</v>
      </c>
      <c r="N4" s="156" t="s">
        <v>4</v>
      </c>
      <c r="O4" s="156" t="s">
        <v>5</v>
      </c>
      <c r="P4" s="70" t="s">
        <v>203</v>
      </c>
      <c r="Q4" s="70" t="s">
        <v>202</v>
      </c>
      <c r="R4" s="156" t="s">
        <v>4</v>
      </c>
      <c r="S4" s="156" t="s">
        <v>5</v>
      </c>
      <c r="T4" s="70" t="s">
        <v>203</v>
      </c>
      <c r="U4" s="70" t="s">
        <v>202</v>
      </c>
      <c r="V4" s="156" t="s">
        <v>4</v>
      </c>
      <c r="W4" s="156" t="s">
        <v>5</v>
      </c>
      <c r="X4" s="70" t="s">
        <v>203</v>
      </c>
      <c r="Y4" s="253"/>
      <c r="Z4" s="255"/>
      <c r="AA4" s="262"/>
      <c r="AB4" s="242"/>
      <c r="AC4" s="80" t="s">
        <v>77</v>
      </c>
      <c r="AD4" s="80" t="s">
        <v>78</v>
      </c>
    </row>
    <row r="5" spans="1:30" s="96" customFormat="1" ht="24">
      <c r="A5" s="82"/>
      <c r="B5" s="244" t="s">
        <v>271</v>
      </c>
      <c r="C5" s="244"/>
      <c r="D5" s="244"/>
      <c r="E5" s="218"/>
      <c r="F5" s="219"/>
      <c r="G5" s="219"/>
      <c r="H5" s="219"/>
      <c r="I5" s="219"/>
      <c r="J5" s="219"/>
      <c r="K5" s="219"/>
      <c r="L5" s="219"/>
      <c r="M5" s="219"/>
      <c r="N5" s="219"/>
      <c r="O5" s="219"/>
      <c r="P5" s="219"/>
      <c r="Q5" s="219"/>
      <c r="R5" s="219"/>
      <c r="S5" s="219"/>
      <c r="T5" s="219"/>
      <c r="U5" s="219"/>
      <c r="V5" s="219"/>
      <c r="W5" s="219"/>
      <c r="X5" s="219"/>
      <c r="Y5" s="88"/>
      <c r="Z5" s="89" t="s">
        <v>20</v>
      </c>
      <c r="AA5" s="88"/>
      <c r="AB5" s="101"/>
      <c r="AC5" s="96" t="str">
        <f>IF(ISBLANK(V5),"",IF(IF(R5&lt;=S5,1,-1)*IF(V5&lt;=W5,1,-1)&lt;0,"請確認",""))</f>
        <v/>
      </c>
      <c r="AD5" s="96" t="str">
        <f>IF(OR(ISBLANK(V5),ISBLANK(W5),ISTEXT(V5),ISTEXT(W5)),"",IF(OR((V5+W5)/(R5+S5)&gt;1.3,(V5+W5)/(R5+S5)&lt;0.7),"請備註",""))</f>
        <v/>
      </c>
    </row>
    <row r="6" spans="1:30" s="97" customFormat="1" ht="57.95" customHeight="1">
      <c r="A6" s="5">
        <v>206</v>
      </c>
      <c r="B6" s="72" t="s">
        <v>204</v>
      </c>
      <c r="C6" s="171"/>
      <c r="D6" s="6" t="s">
        <v>207</v>
      </c>
      <c r="E6" s="125">
        <f>SUM(F6:H6)</f>
        <v>858</v>
      </c>
      <c r="F6" s="7">
        <v>689</v>
      </c>
      <c r="G6" s="7">
        <v>169</v>
      </c>
      <c r="H6" s="7">
        <v>0</v>
      </c>
      <c r="I6" s="7">
        <f>SUM(J6:L6)</f>
        <v>973</v>
      </c>
      <c r="J6" s="7">
        <v>764</v>
      </c>
      <c r="K6" s="7">
        <v>209</v>
      </c>
      <c r="L6" s="7">
        <v>0</v>
      </c>
      <c r="M6" s="7">
        <f>SUM(N6:P6)</f>
        <v>1000</v>
      </c>
      <c r="N6" s="7">
        <v>773</v>
      </c>
      <c r="O6" s="7">
        <v>227</v>
      </c>
      <c r="P6" s="7">
        <v>0</v>
      </c>
      <c r="Q6" s="7">
        <f>SUM(R6:T6)</f>
        <v>864</v>
      </c>
      <c r="R6" s="7">
        <v>706</v>
      </c>
      <c r="S6" s="7">
        <v>158</v>
      </c>
      <c r="T6" s="7">
        <v>0</v>
      </c>
      <c r="U6" s="7">
        <f>SUM(V6:X6)</f>
        <v>896</v>
      </c>
      <c r="V6" s="110">
        <v>753</v>
      </c>
      <c r="W6" s="110">
        <v>143</v>
      </c>
      <c r="X6" s="7">
        <v>0</v>
      </c>
      <c r="Y6" s="8"/>
      <c r="Z6" s="45" t="s">
        <v>205</v>
      </c>
      <c r="AA6" s="220" t="s">
        <v>208</v>
      </c>
      <c r="AB6" s="221"/>
      <c r="AC6" s="96" t="str">
        <f t="shared" ref="AC6:AC7" si="0">IF(ISBLANK(V6),"",IF(IF(R6&lt;=S6,1,-1)*IF(V6&lt;=W6,1,-1)&lt;0,"請確認",""))</f>
        <v/>
      </c>
      <c r="AD6" s="96" t="str">
        <f t="shared" ref="AD6:AD7" si="1">IF(OR(ISBLANK(V6),ISBLANK(W6),ISTEXT(V6),ISTEXT(W6)),"",IF(OR((V6+W6)/(R6+S6)&gt;1.3,(V6+W6)/(R6+S6)&lt;0.7),"請備註",""))</f>
        <v/>
      </c>
    </row>
    <row r="7" spans="1:30" s="97" customFormat="1" ht="57.95" customHeight="1">
      <c r="A7" s="5">
        <v>207</v>
      </c>
      <c r="B7" s="72" t="s">
        <v>209</v>
      </c>
      <c r="C7" s="171"/>
      <c r="D7" s="6" t="s">
        <v>210</v>
      </c>
      <c r="E7" s="125">
        <f t="shared" ref="E7:E15" si="2">SUM(F7:H7)</f>
        <v>42</v>
      </c>
      <c r="F7" s="7">
        <v>28</v>
      </c>
      <c r="G7" s="7">
        <v>14</v>
      </c>
      <c r="H7" s="7">
        <v>0</v>
      </c>
      <c r="I7" s="7">
        <f t="shared" ref="I7:I15" si="3">SUM(J7:L7)</f>
        <v>55</v>
      </c>
      <c r="J7" s="7">
        <v>39</v>
      </c>
      <c r="K7" s="7">
        <v>16</v>
      </c>
      <c r="L7" s="7">
        <v>0</v>
      </c>
      <c r="M7" s="7">
        <f t="shared" ref="M7:M15" si="4">SUM(N7:P7)</f>
        <v>61</v>
      </c>
      <c r="N7" s="7">
        <v>42</v>
      </c>
      <c r="O7" s="7">
        <v>19</v>
      </c>
      <c r="P7" s="7">
        <v>0</v>
      </c>
      <c r="Q7" s="7">
        <f t="shared" ref="Q7:Q15" si="5">SUM(R7:T7)</f>
        <v>41</v>
      </c>
      <c r="R7" s="7">
        <v>36</v>
      </c>
      <c r="S7" s="7">
        <v>5</v>
      </c>
      <c r="T7" s="7">
        <v>0</v>
      </c>
      <c r="U7" s="7">
        <f t="shared" ref="U7:U15" si="6">SUM(V7:X7)</f>
        <v>48</v>
      </c>
      <c r="V7" s="110">
        <v>37</v>
      </c>
      <c r="W7" s="110">
        <v>11</v>
      </c>
      <c r="X7" s="7">
        <v>0</v>
      </c>
      <c r="Y7" s="8"/>
      <c r="Z7" s="45" t="s">
        <v>206</v>
      </c>
      <c r="AA7" s="222" t="s">
        <v>208</v>
      </c>
      <c r="AB7" s="175"/>
      <c r="AC7" s="96" t="str">
        <f t="shared" si="0"/>
        <v/>
      </c>
      <c r="AD7" s="96" t="str">
        <f t="shared" si="1"/>
        <v/>
      </c>
    </row>
    <row r="8" spans="1:30" s="97" customFormat="1" ht="57.95" customHeight="1">
      <c r="A8" s="5">
        <v>209</v>
      </c>
      <c r="B8" s="72" t="s">
        <v>92</v>
      </c>
      <c r="C8" s="171"/>
      <c r="D8" s="6" t="s">
        <v>90</v>
      </c>
      <c r="E8" s="125">
        <f t="shared" si="2"/>
        <v>10521</v>
      </c>
      <c r="F8" s="7">
        <v>7404</v>
      </c>
      <c r="G8" s="7">
        <v>3117</v>
      </c>
      <c r="H8" s="7">
        <v>0</v>
      </c>
      <c r="I8" s="7">
        <f t="shared" si="3"/>
        <v>11406</v>
      </c>
      <c r="J8" s="7">
        <v>7831</v>
      </c>
      <c r="K8" s="7">
        <v>3575</v>
      </c>
      <c r="L8" s="7">
        <v>0</v>
      </c>
      <c r="M8" s="7">
        <f t="shared" si="4"/>
        <v>12502</v>
      </c>
      <c r="N8" s="7">
        <v>8315</v>
      </c>
      <c r="O8" s="7">
        <v>4187</v>
      </c>
      <c r="P8" s="7">
        <v>0</v>
      </c>
      <c r="Q8" s="7">
        <f t="shared" si="5"/>
        <v>13913</v>
      </c>
      <c r="R8" s="7">
        <v>9018</v>
      </c>
      <c r="S8" s="7">
        <v>4895</v>
      </c>
      <c r="T8" s="7">
        <v>0</v>
      </c>
      <c r="U8" s="7">
        <f t="shared" si="6"/>
        <v>14335</v>
      </c>
      <c r="V8" s="110">
        <v>9141</v>
      </c>
      <c r="W8" s="110">
        <v>5194</v>
      </c>
      <c r="X8" s="7">
        <v>0</v>
      </c>
      <c r="Y8" s="8"/>
      <c r="Z8" s="45" t="s">
        <v>27</v>
      </c>
      <c r="AA8" s="222" t="s">
        <v>91</v>
      </c>
      <c r="AB8" s="175"/>
      <c r="AC8" s="96" t="str">
        <f t="shared" ref="AC8:AC15" si="7">IF(ISBLANK(V8),"",IF(IF(R8&lt;=S8,1,-1)*IF(V8&lt;=W8,1,-1)&lt;0,"請確認",""))</f>
        <v/>
      </c>
      <c r="AD8" s="96" t="str">
        <f t="shared" ref="AD8:AD15" si="8">IF(OR(ISBLANK(V8),ISBLANK(W8),ISTEXT(V8),ISTEXT(W8)),"",IF(OR((V8+W8)/(R8+S8)&gt;1.3,(V8+W8)/(R8+S8)&lt;0.7),"請備註",""))</f>
        <v/>
      </c>
    </row>
    <row r="9" spans="1:30" s="97" customFormat="1" ht="57.95" customHeight="1">
      <c r="A9" s="5">
        <v>210</v>
      </c>
      <c r="B9" s="72" t="s">
        <v>93</v>
      </c>
      <c r="C9" s="171"/>
      <c r="D9" s="6" t="s">
        <v>26</v>
      </c>
      <c r="E9" s="125">
        <f t="shared" si="2"/>
        <v>389</v>
      </c>
      <c r="F9" s="223">
        <v>276</v>
      </c>
      <c r="G9" s="223">
        <v>113</v>
      </c>
      <c r="H9" s="7">
        <v>0</v>
      </c>
      <c r="I9" s="7">
        <f t="shared" si="3"/>
        <v>444</v>
      </c>
      <c r="J9" s="223">
        <v>303</v>
      </c>
      <c r="K9" s="223">
        <v>141</v>
      </c>
      <c r="L9" s="7">
        <v>0</v>
      </c>
      <c r="M9" s="7">
        <f t="shared" si="4"/>
        <v>402</v>
      </c>
      <c r="N9" s="223">
        <v>278</v>
      </c>
      <c r="O9" s="223">
        <v>124</v>
      </c>
      <c r="P9" s="7">
        <v>0</v>
      </c>
      <c r="Q9" s="7">
        <f t="shared" si="5"/>
        <v>474</v>
      </c>
      <c r="R9" s="223">
        <v>309</v>
      </c>
      <c r="S9" s="223">
        <v>165</v>
      </c>
      <c r="T9" s="7">
        <v>0</v>
      </c>
      <c r="U9" s="7">
        <f t="shared" si="6"/>
        <v>460</v>
      </c>
      <c r="V9" s="110">
        <v>300</v>
      </c>
      <c r="W9" s="110">
        <v>160</v>
      </c>
      <c r="X9" s="7">
        <v>0</v>
      </c>
      <c r="Y9" s="8"/>
      <c r="Z9" s="45" t="s">
        <v>28</v>
      </c>
      <c r="AA9" s="222" t="s">
        <v>91</v>
      </c>
      <c r="AB9" s="180" t="s">
        <v>278</v>
      </c>
      <c r="AC9" s="96" t="str">
        <f t="shared" si="7"/>
        <v/>
      </c>
      <c r="AD9" s="96" t="str">
        <f t="shared" si="8"/>
        <v/>
      </c>
    </row>
    <row r="10" spans="1:30" s="79" customFormat="1" ht="57.95" customHeight="1">
      <c r="A10" s="5">
        <v>211</v>
      </c>
      <c r="B10" s="72" t="s">
        <v>94</v>
      </c>
      <c r="C10" s="171"/>
      <c r="D10" s="6" t="s">
        <v>26</v>
      </c>
      <c r="E10" s="125">
        <f t="shared" si="2"/>
        <v>5685</v>
      </c>
      <c r="F10" s="223">
        <v>2793</v>
      </c>
      <c r="G10" s="223">
        <v>2892</v>
      </c>
      <c r="H10" s="7">
        <v>0</v>
      </c>
      <c r="I10" s="7">
        <f t="shared" si="3"/>
        <v>5984</v>
      </c>
      <c r="J10" s="223">
        <v>3082</v>
      </c>
      <c r="K10" s="223">
        <v>2902</v>
      </c>
      <c r="L10" s="7">
        <v>0</v>
      </c>
      <c r="M10" s="7">
        <f t="shared" si="4"/>
        <v>6560</v>
      </c>
      <c r="N10" s="223">
        <v>3411</v>
      </c>
      <c r="O10" s="223">
        <v>3149</v>
      </c>
      <c r="P10" s="7">
        <v>0</v>
      </c>
      <c r="Q10" s="7">
        <f t="shared" si="5"/>
        <v>7441</v>
      </c>
      <c r="R10" s="223">
        <v>3836</v>
      </c>
      <c r="S10" s="223">
        <v>3605</v>
      </c>
      <c r="T10" s="7">
        <v>0</v>
      </c>
      <c r="U10" s="7">
        <f t="shared" si="6"/>
        <v>7001</v>
      </c>
      <c r="V10" s="110">
        <v>3574</v>
      </c>
      <c r="W10" s="110">
        <v>3427</v>
      </c>
      <c r="X10" s="7">
        <v>0</v>
      </c>
      <c r="Y10" s="8"/>
      <c r="Z10" s="45" t="s">
        <v>29</v>
      </c>
      <c r="AA10" s="222" t="s">
        <v>91</v>
      </c>
      <c r="AB10" s="180" t="s">
        <v>278</v>
      </c>
      <c r="AC10" s="77" t="str">
        <f t="shared" si="7"/>
        <v/>
      </c>
      <c r="AD10" s="77" t="str">
        <f t="shared" si="8"/>
        <v/>
      </c>
    </row>
    <row r="11" spans="1:30" s="85" customFormat="1" ht="57.95" customHeight="1">
      <c r="A11" s="5">
        <v>212</v>
      </c>
      <c r="B11" s="72" t="s">
        <v>95</v>
      </c>
      <c r="C11" s="171"/>
      <c r="D11" s="6" t="s">
        <v>26</v>
      </c>
      <c r="E11" s="125">
        <f t="shared" si="2"/>
        <v>62</v>
      </c>
      <c r="F11" s="7">
        <v>60</v>
      </c>
      <c r="G11" s="7">
        <v>2</v>
      </c>
      <c r="H11" s="7">
        <v>0</v>
      </c>
      <c r="I11" s="7">
        <f t="shared" si="3"/>
        <v>60</v>
      </c>
      <c r="J11" s="7">
        <v>58</v>
      </c>
      <c r="K11" s="7">
        <v>2</v>
      </c>
      <c r="L11" s="7">
        <v>0</v>
      </c>
      <c r="M11" s="7">
        <f t="shared" si="4"/>
        <v>60</v>
      </c>
      <c r="N11" s="7">
        <v>59</v>
      </c>
      <c r="O11" s="7">
        <v>1</v>
      </c>
      <c r="P11" s="7">
        <v>0</v>
      </c>
      <c r="Q11" s="7">
        <f t="shared" si="5"/>
        <v>138</v>
      </c>
      <c r="R11" s="7">
        <v>130</v>
      </c>
      <c r="S11" s="7">
        <v>8</v>
      </c>
      <c r="T11" s="7">
        <v>0</v>
      </c>
      <c r="U11" s="7">
        <f t="shared" si="6"/>
        <v>153</v>
      </c>
      <c r="V11" s="124">
        <v>141</v>
      </c>
      <c r="W11" s="124">
        <v>12</v>
      </c>
      <c r="X11" s="7">
        <v>0</v>
      </c>
      <c r="Y11" s="8"/>
      <c r="Z11" s="45" t="s">
        <v>30</v>
      </c>
      <c r="AA11" s="222" t="s">
        <v>91</v>
      </c>
      <c r="AB11" s="175"/>
      <c r="AC11" s="84" t="str">
        <f t="shared" si="7"/>
        <v/>
      </c>
      <c r="AD11" s="84" t="str">
        <f t="shared" si="8"/>
        <v/>
      </c>
    </row>
    <row r="12" spans="1:30" s="85" customFormat="1" ht="57.95" customHeight="1">
      <c r="A12" s="5">
        <v>213</v>
      </c>
      <c r="B12" s="61" t="s">
        <v>10</v>
      </c>
      <c r="C12" s="171"/>
      <c r="D12" s="6" t="s">
        <v>26</v>
      </c>
      <c r="E12" s="125">
        <f t="shared" si="2"/>
        <v>50</v>
      </c>
      <c r="F12" s="7">
        <v>0</v>
      </c>
      <c r="G12" s="7">
        <v>50</v>
      </c>
      <c r="H12" s="7">
        <v>0</v>
      </c>
      <c r="I12" s="7">
        <f t="shared" si="3"/>
        <v>44</v>
      </c>
      <c r="J12" s="7">
        <v>0</v>
      </c>
      <c r="K12" s="7">
        <v>44</v>
      </c>
      <c r="L12" s="7">
        <v>0</v>
      </c>
      <c r="M12" s="7">
        <f t="shared" si="4"/>
        <v>48</v>
      </c>
      <c r="N12" s="7">
        <v>1</v>
      </c>
      <c r="O12" s="7">
        <v>47</v>
      </c>
      <c r="P12" s="7">
        <v>0</v>
      </c>
      <c r="Q12" s="7">
        <f t="shared" si="5"/>
        <v>114</v>
      </c>
      <c r="R12" s="7">
        <v>6</v>
      </c>
      <c r="S12" s="7">
        <v>108</v>
      </c>
      <c r="T12" s="7">
        <v>0</v>
      </c>
      <c r="U12" s="7">
        <f t="shared" si="6"/>
        <v>124</v>
      </c>
      <c r="V12" s="124">
        <v>6</v>
      </c>
      <c r="W12" s="124">
        <v>118</v>
      </c>
      <c r="X12" s="7">
        <v>0</v>
      </c>
      <c r="Y12" s="8"/>
      <c r="Z12" s="45" t="s">
        <v>31</v>
      </c>
      <c r="AA12" s="222" t="s">
        <v>91</v>
      </c>
      <c r="AB12" s="175"/>
      <c r="AC12" s="84" t="str">
        <f t="shared" si="7"/>
        <v/>
      </c>
      <c r="AD12" s="84" t="str">
        <f t="shared" si="8"/>
        <v/>
      </c>
    </row>
    <row r="13" spans="1:30" s="79" customFormat="1" ht="77.099999999999994" customHeight="1">
      <c r="A13" s="5">
        <v>214</v>
      </c>
      <c r="B13" s="61" t="s">
        <v>96</v>
      </c>
      <c r="C13" s="171"/>
      <c r="D13" s="6" t="s">
        <v>26</v>
      </c>
      <c r="E13" s="125">
        <f t="shared" si="2"/>
        <v>87</v>
      </c>
      <c r="F13" s="7">
        <v>86</v>
      </c>
      <c r="G13" s="7">
        <v>1</v>
      </c>
      <c r="H13" s="7">
        <v>0</v>
      </c>
      <c r="I13" s="7">
        <f t="shared" si="3"/>
        <v>121</v>
      </c>
      <c r="J13" s="7">
        <v>121</v>
      </c>
      <c r="K13" s="7">
        <v>0</v>
      </c>
      <c r="L13" s="7">
        <v>0</v>
      </c>
      <c r="M13" s="7">
        <f t="shared" si="4"/>
        <v>84</v>
      </c>
      <c r="N13" s="7">
        <v>64</v>
      </c>
      <c r="O13" s="7">
        <v>20</v>
      </c>
      <c r="P13" s="7">
        <v>0</v>
      </c>
      <c r="Q13" s="7">
        <f t="shared" si="5"/>
        <v>87</v>
      </c>
      <c r="R13" s="7">
        <v>69</v>
      </c>
      <c r="S13" s="7">
        <v>18</v>
      </c>
      <c r="T13" s="7">
        <v>0</v>
      </c>
      <c r="U13" s="7">
        <f t="shared" si="6"/>
        <v>122</v>
      </c>
      <c r="V13" s="110">
        <v>85</v>
      </c>
      <c r="W13" s="110">
        <v>37</v>
      </c>
      <c r="X13" s="7">
        <v>0</v>
      </c>
      <c r="Y13" s="8"/>
      <c r="Z13" s="45" t="s">
        <v>32</v>
      </c>
      <c r="AA13" s="222" t="s">
        <v>91</v>
      </c>
      <c r="AB13" s="180" t="s">
        <v>280</v>
      </c>
      <c r="AC13" s="77" t="str">
        <f t="shared" si="7"/>
        <v/>
      </c>
      <c r="AD13" s="77" t="str">
        <f t="shared" si="8"/>
        <v>請備註</v>
      </c>
    </row>
    <row r="14" spans="1:30" s="85" customFormat="1" ht="57.95" customHeight="1">
      <c r="A14" s="5">
        <v>215</v>
      </c>
      <c r="B14" s="61" t="s">
        <v>97</v>
      </c>
      <c r="C14" s="171"/>
      <c r="D14" s="6" t="s">
        <v>26</v>
      </c>
      <c r="E14" s="125">
        <f t="shared" si="2"/>
        <v>15</v>
      </c>
      <c r="F14" s="7">
        <v>15</v>
      </c>
      <c r="G14" s="7">
        <v>0</v>
      </c>
      <c r="H14" s="7">
        <v>0</v>
      </c>
      <c r="I14" s="7">
        <f t="shared" si="3"/>
        <v>15</v>
      </c>
      <c r="J14" s="7">
        <v>15</v>
      </c>
      <c r="K14" s="7">
        <v>0</v>
      </c>
      <c r="L14" s="7">
        <v>0</v>
      </c>
      <c r="M14" s="7">
        <f t="shared" si="4"/>
        <v>7</v>
      </c>
      <c r="N14" s="7">
        <v>7</v>
      </c>
      <c r="O14" s="7" t="s">
        <v>80</v>
      </c>
      <c r="P14" s="7">
        <v>0</v>
      </c>
      <c r="Q14" s="7">
        <f t="shared" si="5"/>
        <v>6</v>
      </c>
      <c r="R14" s="7">
        <v>6</v>
      </c>
      <c r="S14" s="7">
        <v>0</v>
      </c>
      <c r="T14" s="7">
        <v>0</v>
      </c>
      <c r="U14" s="7">
        <f t="shared" si="6"/>
        <v>6</v>
      </c>
      <c r="V14" s="110">
        <v>6</v>
      </c>
      <c r="W14" s="110">
        <v>0</v>
      </c>
      <c r="X14" s="7">
        <v>0</v>
      </c>
      <c r="Y14" s="8"/>
      <c r="Z14" s="45" t="s">
        <v>33</v>
      </c>
      <c r="AA14" s="222" t="s">
        <v>91</v>
      </c>
      <c r="AB14" s="175"/>
      <c r="AC14" s="84" t="str">
        <f t="shared" si="7"/>
        <v/>
      </c>
      <c r="AD14" s="84" t="str">
        <f t="shared" si="8"/>
        <v/>
      </c>
    </row>
    <row r="15" spans="1:30" s="76" customFormat="1" ht="57.95" customHeight="1">
      <c r="A15" s="5">
        <v>216</v>
      </c>
      <c r="B15" s="61" t="s">
        <v>98</v>
      </c>
      <c r="C15" s="13"/>
      <c r="D15" s="14" t="s">
        <v>8</v>
      </c>
      <c r="E15" s="125">
        <f t="shared" si="2"/>
        <v>11</v>
      </c>
      <c r="F15" s="7">
        <v>1</v>
      </c>
      <c r="G15" s="7">
        <v>10</v>
      </c>
      <c r="H15" s="7">
        <v>0</v>
      </c>
      <c r="I15" s="7">
        <f t="shared" si="3"/>
        <v>17</v>
      </c>
      <c r="J15" s="7">
        <v>1</v>
      </c>
      <c r="K15" s="7">
        <v>16</v>
      </c>
      <c r="L15" s="7">
        <v>0</v>
      </c>
      <c r="M15" s="7">
        <f t="shared" si="4"/>
        <v>21</v>
      </c>
      <c r="N15" s="7" t="s">
        <v>80</v>
      </c>
      <c r="O15" s="7">
        <v>21</v>
      </c>
      <c r="P15" s="7">
        <v>0</v>
      </c>
      <c r="Q15" s="7">
        <f t="shared" si="5"/>
        <v>8</v>
      </c>
      <c r="R15" s="7">
        <v>1</v>
      </c>
      <c r="S15" s="7">
        <v>7</v>
      </c>
      <c r="T15" s="7">
        <v>0</v>
      </c>
      <c r="U15" s="7">
        <f t="shared" si="6"/>
        <v>16</v>
      </c>
      <c r="V15" s="7">
        <v>0</v>
      </c>
      <c r="W15" s="110">
        <v>16</v>
      </c>
      <c r="X15" s="7">
        <v>0</v>
      </c>
      <c r="Y15" s="22" t="s">
        <v>87</v>
      </c>
      <c r="Z15" s="45" t="s">
        <v>34</v>
      </c>
      <c r="AA15" s="224" t="s">
        <v>35</v>
      </c>
      <c r="AB15" s="225" t="s">
        <v>279</v>
      </c>
      <c r="AC15" s="75" t="str">
        <f t="shared" si="7"/>
        <v/>
      </c>
      <c r="AD15" s="75" t="str">
        <f t="shared" si="8"/>
        <v>請備註</v>
      </c>
    </row>
    <row r="16" spans="1:30" s="96" customFormat="1" ht="24">
      <c r="A16" s="82"/>
      <c r="B16" s="272" t="s">
        <v>272</v>
      </c>
      <c r="C16" s="244"/>
      <c r="D16" s="244"/>
      <c r="E16" s="218"/>
      <c r="F16" s="219"/>
      <c r="G16" s="219"/>
      <c r="H16" s="219"/>
      <c r="I16" s="219"/>
      <c r="J16" s="219"/>
      <c r="K16" s="219"/>
      <c r="L16" s="219"/>
      <c r="M16" s="219"/>
      <c r="N16" s="219"/>
      <c r="O16" s="219"/>
      <c r="P16" s="219"/>
      <c r="Q16" s="219"/>
      <c r="R16" s="219"/>
      <c r="S16" s="219"/>
      <c r="T16" s="219"/>
      <c r="U16" s="219"/>
      <c r="V16" s="219"/>
      <c r="W16" s="219"/>
      <c r="X16" s="219"/>
      <c r="Y16" s="88"/>
      <c r="Z16" s="89" t="s">
        <v>20</v>
      </c>
      <c r="AA16" s="88"/>
      <c r="AB16" s="101"/>
      <c r="AC16" s="96" t="str">
        <f>IF(ISBLANK(V16),"",IF(IF(R16&lt;=S16,1,-1)*IF(V16&lt;=W16,1,-1)&lt;0,"請確認",""))</f>
        <v/>
      </c>
      <c r="AD16" s="96" t="str">
        <f>IF(OR(ISBLANK(V16),ISBLANK(W16),ISTEXT(V16),ISTEXT(W16)),"",IF(OR((V16+W16)/(R16+S16)&gt;1.3,(V16+W16)/(R16+S16)&lt;0.7),"請備註",""))</f>
        <v/>
      </c>
    </row>
    <row r="17" spans="1:30" s="119" customFormat="1" ht="57.95" customHeight="1">
      <c r="A17" s="108">
        <v>298</v>
      </c>
      <c r="B17" s="186" t="s">
        <v>227</v>
      </c>
      <c r="C17" s="187"/>
      <c r="D17" s="109" t="s">
        <v>228</v>
      </c>
      <c r="E17" s="226">
        <f>SUM(F17:H17)</f>
        <v>79</v>
      </c>
      <c r="F17" s="227">
        <v>66</v>
      </c>
      <c r="G17" s="227">
        <v>13</v>
      </c>
      <c r="H17" s="227">
        <v>0</v>
      </c>
      <c r="I17" s="227">
        <f>SUM(J17:L17)</f>
        <v>94</v>
      </c>
      <c r="J17" s="227">
        <v>78</v>
      </c>
      <c r="K17" s="227">
        <v>16</v>
      </c>
      <c r="L17" s="227">
        <v>0</v>
      </c>
      <c r="M17" s="227">
        <f>SUM(N17:P17)</f>
        <v>93</v>
      </c>
      <c r="N17" s="227">
        <v>77</v>
      </c>
      <c r="O17" s="227">
        <v>16</v>
      </c>
      <c r="P17" s="227">
        <v>0</v>
      </c>
      <c r="Q17" s="227">
        <f>SUM(R17:T17)</f>
        <v>87</v>
      </c>
      <c r="R17" s="227">
        <v>70</v>
      </c>
      <c r="S17" s="227">
        <v>17</v>
      </c>
      <c r="T17" s="227">
        <v>0</v>
      </c>
      <c r="U17" s="227">
        <f>SUM(V17:X17)</f>
        <v>87</v>
      </c>
      <c r="V17" s="227">
        <v>70</v>
      </c>
      <c r="W17" s="227">
        <v>17</v>
      </c>
      <c r="X17" s="227">
        <v>0</v>
      </c>
      <c r="Y17" s="194" t="s">
        <v>229</v>
      </c>
      <c r="Z17" s="111" t="s">
        <v>230</v>
      </c>
      <c r="AA17" s="191" t="s">
        <v>11</v>
      </c>
      <c r="AB17" s="228"/>
      <c r="AC17" s="119" t="str">
        <f t="shared" ref="AC17:AC19" si="9">IF(ISBLANK(V17),"",IF(IF(R17&lt;=S17,1,-1)*IF(V17&lt;=W17,1,-1)&lt;0,"請確認",""))</f>
        <v/>
      </c>
      <c r="AD17" s="119" t="str">
        <f t="shared" ref="AD17:AD19" si="10">IF(OR(ISBLANK(V17),ISBLANK(W17),ISTEXT(V17),ISTEXT(W17)),"",IF(OR((V17+W17)/(R17+S17)&gt;1.3,(V17+W17)/(R17+S17)&lt;0.7),"請備註",""))</f>
        <v/>
      </c>
    </row>
    <row r="18" spans="1:30" s="119" customFormat="1" ht="57.95" customHeight="1">
      <c r="A18" s="108">
        <v>299</v>
      </c>
      <c r="B18" s="186" t="s">
        <v>231</v>
      </c>
      <c r="C18" s="187"/>
      <c r="D18" s="109" t="s">
        <v>228</v>
      </c>
      <c r="E18" s="226">
        <f t="shared" ref="E18:E19" si="11">SUM(F18:H18)</f>
        <v>348</v>
      </c>
      <c r="F18" s="227">
        <v>331</v>
      </c>
      <c r="G18" s="227">
        <v>17</v>
      </c>
      <c r="H18" s="227">
        <v>0</v>
      </c>
      <c r="I18" s="227">
        <f t="shared" ref="I18:I19" si="12">SUM(J18:L18)</f>
        <v>400</v>
      </c>
      <c r="J18" s="227">
        <v>373</v>
      </c>
      <c r="K18" s="227">
        <v>27</v>
      </c>
      <c r="L18" s="227">
        <v>0</v>
      </c>
      <c r="M18" s="227">
        <f t="shared" ref="M18:M19" si="13">SUM(N18:P18)</f>
        <v>363</v>
      </c>
      <c r="N18" s="227">
        <v>343</v>
      </c>
      <c r="O18" s="227">
        <v>20</v>
      </c>
      <c r="P18" s="227">
        <v>0</v>
      </c>
      <c r="Q18" s="227">
        <f t="shared" ref="Q18:Q19" si="14">SUM(R18:T18)</f>
        <v>389</v>
      </c>
      <c r="R18" s="227">
        <v>362</v>
      </c>
      <c r="S18" s="227">
        <v>27</v>
      </c>
      <c r="T18" s="227">
        <v>0</v>
      </c>
      <c r="U18" s="227">
        <f t="shared" ref="U18:U19" si="15">SUM(V18:X18)</f>
        <v>483</v>
      </c>
      <c r="V18" s="227">
        <v>465</v>
      </c>
      <c r="W18" s="227">
        <v>18</v>
      </c>
      <c r="X18" s="227">
        <v>0</v>
      </c>
      <c r="Y18" s="194" t="s">
        <v>229</v>
      </c>
      <c r="Z18" s="111" t="s">
        <v>232</v>
      </c>
      <c r="AA18" s="191" t="s">
        <v>11</v>
      </c>
      <c r="AB18" s="229"/>
      <c r="AC18" s="119" t="str">
        <f t="shared" si="9"/>
        <v/>
      </c>
      <c r="AD18" s="119" t="str">
        <f t="shared" si="10"/>
        <v/>
      </c>
    </row>
    <row r="19" spans="1:30" s="119" customFormat="1" ht="57.95" customHeight="1">
      <c r="A19" s="112">
        <v>300</v>
      </c>
      <c r="B19" s="230" t="s">
        <v>225</v>
      </c>
      <c r="C19" s="231"/>
      <c r="D19" s="114" t="s">
        <v>233</v>
      </c>
      <c r="E19" s="232">
        <f t="shared" si="11"/>
        <v>14870</v>
      </c>
      <c r="F19" s="233">
        <v>8017</v>
      </c>
      <c r="G19" s="233">
        <v>6853</v>
      </c>
      <c r="H19" s="233">
        <v>0</v>
      </c>
      <c r="I19" s="233">
        <f t="shared" si="12"/>
        <v>15022</v>
      </c>
      <c r="J19" s="233">
        <v>7878</v>
      </c>
      <c r="K19" s="233">
        <v>7144</v>
      </c>
      <c r="L19" s="233">
        <v>0</v>
      </c>
      <c r="M19" s="233">
        <f t="shared" si="13"/>
        <v>7265</v>
      </c>
      <c r="N19" s="233">
        <v>3907</v>
      </c>
      <c r="O19" s="233">
        <v>3358</v>
      </c>
      <c r="P19" s="233">
        <v>0</v>
      </c>
      <c r="Q19" s="233">
        <f t="shared" si="14"/>
        <v>7537</v>
      </c>
      <c r="R19" s="233">
        <v>4003</v>
      </c>
      <c r="S19" s="233">
        <v>3534</v>
      </c>
      <c r="T19" s="233">
        <v>0</v>
      </c>
      <c r="U19" s="233">
        <f t="shared" si="15"/>
        <v>6036</v>
      </c>
      <c r="V19" s="233">
        <v>3152</v>
      </c>
      <c r="W19" s="233">
        <v>2884</v>
      </c>
      <c r="X19" s="234">
        <v>0</v>
      </c>
      <c r="Y19" s="116"/>
      <c r="Z19" s="117" t="s">
        <v>234</v>
      </c>
      <c r="AA19" s="209" t="s">
        <v>226</v>
      </c>
      <c r="AB19" s="235"/>
      <c r="AC19" s="119" t="str">
        <f t="shared" si="9"/>
        <v/>
      </c>
      <c r="AD19" s="119" t="str">
        <f t="shared" si="10"/>
        <v/>
      </c>
    </row>
  </sheetData>
  <mergeCells count="17">
    <mergeCell ref="AC3:AD3"/>
    <mergeCell ref="B5:D5"/>
    <mergeCell ref="A1:AA1"/>
    <mergeCell ref="B2:D2"/>
    <mergeCell ref="A3:A4"/>
    <mergeCell ref="B3:C4"/>
    <mergeCell ref="D3:D4"/>
    <mergeCell ref="E3:H3"/>
    <mergeCell ref="I3:L3"/>
    <mergeCell ref="M3:P3"/>
    <mergeCell ref="Q3:T3"/>
    <mergeCell ref="U3:X3"/>
    <mergeCell ref="B16:D16"/>
    <mergeCell ref="Y3:Y4"/>
    <mergeCell ref="Z3:Z4"/>
    <mergeCell ref="AA3:AA4"/>
    <mergeCell ref="AB3:AB4"/>
  </mergeCells>
  <phoneticPr fontId="1" type="noConversion"/>
  <conditionalFormatting sqref="AC5:AD15 E3 I3 M3 Q3 U3 E4:X4">
    <cfRule type="cellIs" dxfId="9" priority="10" operator="equal">
      <formula>"…"</formula>
    </cfRule>
  </conditionalFormatting>
  <conditionalFormatting sqref="AC5:AD15">
    <cfRule type="cellIs" dxfId="8" priority="9" operator="equal">
      <formula>"… "</formula>
    </cfRule>
  </conditionalFormatting>
  <conditionalFormatting sqref="AC6:AD7">
    <cfRule type="cellIs" dxfId="7" priority="8" operator="equal">
      <formula>"…"</formula>
    </cfRule>
  </conditionalFormatting>
  <conditionalFormatting sqref="AC6:AD7">
    <cfRule type="cellIs" dxfId="6" priority="7" operator="equal">
      <formula>"… "</formula>
    </cfRule>
  </conditionalFormatting>
  <conditionalFormatting sqref="AC6:AD7">
    <cfRule type="cellIs" dxfId="5" priority="6" operator="equal">
      <formula>"…"</formula>
    </cfRule>
  </conditionalFormatting>
  <conditionalFormatting sqref="AC16:AD16">
    <cfRule type="cellIs" dxfId="4" priority="5" operator="equal">
      <formula>"…"</formula>
    </cfRule>
  </conditionalFormatting>
  <conditionalFormatting sqref="AC16:AD16">
    <cfRule type="cellIs" dxfId="3" priority="4" operator="equal">
      <formula>"… "</formula>
    </cfRule>
  </conditionalFormatting>
  <conditionalFormatting sqref="AC17:AD19">
    <cfRule type="cellIs" dxfId="2" priority="3" operator="equal">
      <formula>"…"</formula>
    </cfRule>
  </conditionalFormatting>
  <conditionalFormatting sqref="AC17:AD19">
    <cfRule type="cellIs" dxfId="1" priority="2" operator="equal">
      <formula>"… "</formula>
    </cfRule>
  </conditionalFormatting>
  <conditionalFormatting sqref="AC17:AD19">
    <cfRule type="cellIs" dxfId="0" priority="1" operator="equal">
      <formula>"…"</formula>
    </cfRule>
  </conditionalFormatting>
  <pageMargins left="0.7" right="0.7" top="0.75" bottom="0.75" header="0.3" footer="0.3"/>
  <pageSetup paperSize="8" scale="7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已命名的範圍</vt:lpstr>
      </vt:variant>
      <vt:variant>
        <vt:i4>9</vt:i4>
      </vt:variant>
    </vt:vector>
  </HeadingPairs>
  <TitlesOfParts>
    <vt:vector size="17" baseType="lpstr">
      <vt:lpstr>社區發展與人民團體</vt:lpstr>
      <vt:lpstr>社會救助</vt:lpstr>
      <vt:lpstr>老人福利</vt:lpstr>
      <vt:lpstr>身心障礙福利</vt:lpstr>
      <vt:lpstr>婦女福利</vt:lpstr>
      <vt:lpstr>兒童及少年福利</vt:lpstr>
      <vt:lpstr>社會工作及志願服務</vt:lpstr>
      <vt:lpstr>家庭暴力及性侵害與性騷擾防</vt:lpstr>
      <vt:lpstr>老人福利!Print_Area</vt:lpstr>
      <vt:lpstr>身心障礙福利!Print_Area</vt:lpstr>
      <vt:lpstr>兒童及少年福利!Print_Area</vt:lpstr>
      <vt:lpstr>社區發展與人民團體!Print_Area</vt:lpstr>
      <vt:lpstr>社會工作及志願服務!Print_Area</vt:lpstr>
      <vt:lpstr>社會救助!Print_Area</vt:lpstr>
      <vt:lpstr>家庭暴力及性侵害與性騷擾防!Print_Area</vt:lpstr>
      <vt:lpstr>婦女福利!Print_Area</vt:lpstr>
      <vt:lpstr>老人福利!Print_Titles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2023-05-26T03:34:22Z</cp:lastPrinted>
  <dcterms:created xsi:type="dcterms:W3CDTF">2019-06-18T05:56:36Z</dcterms:created>
  <dcterms:modified xsi:type="dcterms:W3CDTF">2023-08-31T03:51:56Z</dcterms:modified>
</cp:coreProperties>
</file>