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X:\92會計室\04雅姝\主要檔案A\02統計\113年\01主計處來文及E-mail\01來文\為配合市府推動性別主流化工作，請就貴管業務填報「高雄市按性別分類之主要統計指標」等資料，於本(113)年5月31日前函送本處彙整，並更新發布貴機關性別統計資料，請查照惠復113.05.14\上傳至局網\"/>
    </mc:Choice>
  </mc:AlternateContent>
  <xr:revisionPtr revIDLastSave="0" documentId="13_ncr:1_{A5881889-6DD3-4007-9D77-F95139A6460B}" xr6:coauthVersionLast="47" xr6:coauthVersionMax="47" xr10:uidLastSave="{00000000-0000-0000-0000-000000000000}"/>
  <bookViews>
    <workbookView xWindow="-120" yWindow="-120" windowWidth="29040" windowHeight="15720" firstSheet="2" xr2:uid="{00000000-000D-0000-FFFF-FFFF00000000}"/>
  </bookViews>
  <sheets>
    <sheet name="社區發展與人民團體" sheetId="14" r:id="rId1"/>
    <sheet name="社會救助" sheetId="15" r:id="rId2"/>
    <sheet name="老人福利" sheetId="16" r:id="rId3"/>
    <sheet name="身心障礙福利" sheetId="18" r:id="rId4"/>
    <sheet name="婦女福利" sheetId="19" r:id="rId5"/>
    <sheet name="兒童及少年福利" sheetId="20" r:id="rId6"/>
    <sheet name="社會工作及志願服務" sheetId="21" r:id="rId7"/>
    <sheet name="家庭暴力及性侵害與性騷擾防" sheetId="22" r:id="rId8"/>
  </sheets>
  <definedNames>
    <definedName name="_xlnm._FilterDatabase" localSheetId="2" hidden="1">老人福利!$A$3:$AD$37</definedName>
    <definedName name="_xlnm._FilterDatabase" localSheetId="3" hidden="1">身心障礙福利!$A$3:$AD$25</definedName>
    <definedName name="_xlnm._FilterDatabase" localSheetId="5" hidden="1">兒童及少年福利!$A$3:$AD$16</definedName>
    <definedName name="_xlnm._FilterDatabase" localSheetId="0" hidden="1">社區發展與人民團體!$A$3:$AD$15</definedName>
    <definedName name="_xlnm._FilterDatabase" localSheetId="6" hidden="1">社會工作及志願服務!$A$3:$AD$14</definedName>
    <definedName name="_xlnm._FilterDatabase" localSheetId="1" hidden="1">社會救助!$A$3:$AD$24</definedName>
    <definedName name="_xlnm._FilterDatabase" localSheetId="7" hidden="1">家庭暴力及性侵害與性騷擾防!$A$3:$AD$31</definedName>
    <definedName name="_xlnm._FilterDatabase" localSheetId="4" hidden="1">婦女福利!$A$3:$AD$15</definedName>
    <definedName name="_xlnm.Print_Area" localSheetId="2">老人福利!$A$1:$AB$37</definedName>
    <definedName name="_xlnm.Print_Area" localSheetId="3">身心障礙福利!$A$1:$AB$23</definedName>
    <definedName name="_xlnm.Print_Area" localSheetId="5">兒童及少年福利!$A$1:$AB$14</definedName>
    <definedName name="_xlnm.Print_Area" localSheetId="0">社區發展與人民團體!$A$1:$AB$12</definedName>
    <definedName name="_xlnm.Print_Area" localSheetId="6">社會工作及志願服務!$A$1:$AB$12</definedName>
    <definedName name="_xlnm.Print_Area" localSheetId="1">社會救助!$A$1:$AB$22</definedName>
    <definedName name="_xlnm.Print_Area" localSheetId="7">家庭暴力及性侵害與性騷擾防!$A$1:$AB$31</definedName>
    <definedName name="_xlnm.Print_Area" localSheetId="4">婦女福利!$A$1:$AB$13</definedName>
    <definedName name="_xlnm.Print_Titles" localSheetId="2">老人福利!$1:$4</definedName>
    <definedName name="_xlnm.Print_Titles" localSheetId="3">身心障礙福利!$1:$4</definedName>
    <definedName name="_xlnm.Print_Titles" localSheetId="5">兒童及少年福利!$1:$4</definedName>
    <definedName name="_xlnm.Print_Titles" localSheetId="0">社區發展與人民團體!$1:$4</definedName>
    <definedName name="_xlnm.Print_Titles" localSheetId="6">社會工作及志願服務!$1:$4</definedName>
    <definedName name="_xlnm.Print_Titles" localSheetId="1">社會救助!$1:$4</definedName>
    <definedName name="_xlnm.Print_Titles" localSheetId="7">家庭暴力及性侵害與性騷擾防!$1:$4</definedName>
    <definedName name="_xlnm.Print_Titles" localSheetId="4">婦女福利!$1:$4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0" i="16" l="1"/>
  <c r="U28" i="16"/>
  <c r="U24" i="16"/>
  <c r="U23" i="16"/>
  <c r="U22" i="16"/>
  <c r="U21" i="16"/>
  <c r="U20" i="16"/>
  <c r="U17" i="15" l="1"/>
  <c r="U12" i="14" l="1"/>
  <c r="Q12" i="14"/>
  <c r="M12" i="14"/>
  <c r="I12" i="14"/>
  <c r="E12" i="14"/>
  <c r="U11" i="14"/>
  <c r="Q11" i="14"/>
  <c r="M11" i="14"/>
  <c r="I11" i="14"/>
  <c r="E11" i="14"/>
  <c r="U9" i="14"/>
  <c r="U8" i="14"/>
  <c r="U7" i="14"/>
  <c r="U6" i="14"/>
  <c r="M18" i="22"/>
  <c r="I18" i="22"/>
  <c r="E18" i="22"/>
  <c r="M17" i="22"/>
  <c r="I17" i="22"/>
  <c r="E17" i="22"/>
  <c r="M16" i="22"/>
  <c r="I16" i="22"/>
  <c r="E16" i="22"/>
  <c r="M15" i="22"/>
  <c r="I15" i="22"/>
  <c r="E15" i="22"/>
  <c r="M14" i="22"/>
  <c r="I14" i="22"/>
  <c r="E14" i="22"/>
  <c r="M13" i="22"/>
  <c r="I13" i="22"/>
  <c r="E13" i="22"/>
  <c r="M12" i="22"/>
  <c r="I12" i="22"/>
  <c r="E12" i="22"/>
  <c r="M11" i="22"/>
  <c r="I11" i="22"/>
  <c r="E11" i="22"/>
  <c r="M10" i="22"/>
  <c r="I10" i="22"/>
  <c r="E10" i="22"/>
  <c r="P9" i="22"/>
  <c r="P7" i="22" s="1"/>
  <c r="O9" i="22"/>
  <c r="O7" i="22" s="1"/>
  <c r="N9" i="22"/>
  <c r="M9" i="22" s="1"/>
  <c r="M7" i="22" s="1"/>
  <c r="L9" i="22"/>
  <c r="L7" i="22" s="1"/>
  <c r="K9" i="22"/>
  <c r="J9" i="22"/>
  <c r="I9" i="22"/>
  <c r="H9" i="22"/>
  <c r="H7" i="22" s="1"/>
  <c r="G9" i="22"/>
  <c r="F9" i="22"/>
  <c r="E9" i="22" s="1"/>
  <c r="E7" i="22" s="1"/>
  <c r="N7" i="22"/>
  <c r="K7" i="22"/>
  <c r="J7" i="22"/>
  <c r="I7" i="22"/>
  <c r="G7" i="22"/>
  <c r="F7" i="22"/>
  <c r="U19" i="22" l="1"/>
  <c r="U18" i="22"/>
  <c r="Q18" i="22"/>
  <c r="U17" i="22"/>
  <c r="Q17" i="22"/>
  <c r="U16" i="22"/>
  <c r="Q16" i="22"/>
  <c r="U15" i="22"/>
  <c r="Q15" i="22"/>
  <c r="U14" i="22"/>
  <c r="Q14" i="22"/>
  <c r="U13" i="22"/>
  <c r="Q13" i="22"/>
  <c r="U12" i="22"/>
  <c r="Q12" i="22"/>
  <c r="U11" i="22"/>
  <c r="Q11" i="22"/>
  <c r="U10" i="22"/>
  <c r="Q10" i="22"/>
  <c r="X9" i="22"/>
  <c r="W9" i="22"/>
  <c r="V9" i="22"/>
  <c r="U9" i="22" s="1"/>
  <c r="T9" i="22"/>
  <c r="S9" i="22"/>
  <c r="S7" i="22" s="1"/>
  <c r="R9" i="22"/>
  <c r="Q9" i="22" s="1"/>
  <c r="Q7" i="22" s="1"/>
  <c r="U8" i="22"/>
  <c r="Q8" i="22"/>
  <c r="X7" i="22"/>
  <c r="W7" i="22"/>
  <c r="V7" i="22"/>
  <c r="T7" i="22"/>
  <c r="R7" i="22" l="1"/>
  <c r="U7" i="22"/>
  <c r="U7" i="21"/>
  <c r="V6" i="21"/>
  <c r="U6" i="21" s="1"/>
  <c r="U14" i="20" l="1"/>
  <c r="U7" i="20"/>
  <c r="U15" i="18" l="1"/>
  <c r="AD31" i="22" l="1"/>
  <c r="AC31" i="22"/>
  <c r="AD30" i="22"/>
  <c r="AC30" i="22"/>
  <c r="AD29" i="22"/>
  <c r="AC29" i="22"/>
  <c r="AD28" i="22"/>
  <c r="AC28" i="22"/>
  <c r="AD27" i="22"/>
  <c r="AC27" i="22"/>
  <c r="AD26" i="22"/>
  <c r="AC26" i="22"/>
  <c r="AD25" i="22"/>
  <c r="AC25" i="22"/>
  <c r="AD24" i="22"/>
  <c r="AC24" i="22"/>
  <c r="AD23" i="22"/>
  <c r="AC23" i="22"/>
  <c r="AD22" i="22"/>
  <c r="AC22" i="22"/>
  <c r="AD21" i="22"/>
  <c r="AC21" i="22"/>
  <c r="AD20" i="22"/>
  <c r="AC20" i="22"/>
  <c r="AD19" i="22"/>
  <c r="AC19" i="22"/>
  <c r="AD18" i="22"/>
  <c r="AC18" i="22"/>
  <c r="AD17" i="22"/>
  <c r="AC17" i="22"/>
  <c r="AD16" i="22"/>
  <c r="AC16" i="22"/>
  <c r="AD15" i="22"/>
  <c r="AC15" i="22"/>
  <c r="AD14" i="22"/>
  <c r="AC14" i="22"/>
  <c r="AD13" i="22"/>
  <c r="AC13" i="22"/>
  <c r="AD12" i="22"/>
  <c r="AC12" i="22"/>
  <c r="AD11" i="22"/>
  <c r="AC11" i="22"/>
  <c r="AD10" i="22"/>
  <c r="AC10" i="22"/>
  <c r="AD9" i="22"/>
  <c r="AC9" i="22"/>
  <c r="AD8" i="22"/>
  <c r="AC8" i="22"/>
  <c r="AD7" i="22"/>
  <c r="AC7" i="22"/>
  <c r="AD6" i="22"/>
  <c r="AC6" i="22"/>
  <c r="AD5" i="22"/>
  <c r="AC5" i="22"/>
  <c r="AD12" i="21"/>
  <c r="AC12" i="21"/>
  <c r="AD11" i="21"/>
  <c r="AC11" i="21"/>
  <c r="AD10" i="21"/>
  <c r="AC10" i="21"/>
  <c r="AD9" i="21"/>
  <c r="AC9" i="21"/>
  <c r="AD8" i="21"/>
  <c r="AC8" i="21"/>
  <c r="AD7" i="21"/>
  <c r="AC7" i="21"/>
  <c r="AD6" i="21"/>
  <c r="AC6" i="21"/>
  <c r="AD5" i="21"/>
  <c r="AC5" i="21"/>
  <c r="AD14" i="20"/>
  <c r="AC14" i="20"/>
  <c r="AD13" i="20"/>
  <c r="AC13" i="20"/>
  <c r="AD12" i="20"/>
  <c r="AC12" i="20"/>
  <c r="AD11" i="20"/>
  <c r="AC11" i="20"/>
  <c r="AD10" i="20"/>
  <c r="AC10" i="20"/>
  <c r="AD9" i="20"/>
  <c r="AC9" i="20"/>
  <c r="AD8" i="20"/>
  <c r="AC8" i="20"/>
  <c r="AD7" i="20"/>
  <c r="AC7" i="20"/>
  <c r="AD6" i="20"/>
  <c r="AC6" i="20"/>
  <c r="AD5" i="20"/>
  <c r="AC5" i="20"/>
  <c r="AD13" i="19"/>
  <c r="AC13" i="19"/>
  <c r="AD12" i="19"/>
  <c r="AC12" i="19"/>
  <c r="AD11" i="19"/>
  <c r="AC11" i="19"/>
  <c r="AD10" i="19"/>
  <c r="AC10" i="19"/>
  <c r="AD9" i="19"/>
  <c r="AC9" i="19"/>
  <c r="AD8" i="19"/>
  <c r="AC8" i="19"/>
  <c r="AD7" i="19"/>
  <c r="AC7" i="19"/>
  <c r="AD6" i="19"/>
  <c r="AC6" i="19"/>
  <c r="AD5" i="19"/>
  <c r="AC5" i="19"/>
  <c r="AD23" i="18"/>
  <c r="AC23" i="18"/>
  <c r="AD22" i="18"/>
  <c r="AC22" i="18"/>
  <c r="AD21" i="18"/>
  <c r="AC21" i="18"/>
  <c r="AD20" i="18"/>
  <c r="AC20" i="18"/>
  <c r="AD19" i="18"/>
  <c r="AC19" i="18"/>
  <c r="AD18" i="18"/>
  <c r="AC18" i="18"/>
  <c r="AD17" i="18"/>
  <c r="AC17" i="18"/>
  <c r="AD16" i="18"/>
  <c r="AC16" i="18"/>
  <c r="AD15" i="18"/>
  <c r="AC15" i="18"/>
  <c r="AD14" i="18"/>
  <c r="AC14" i="18"/>
  <c r="AD13" i="18"/>
  <c r="AC13" i="18"/>
  <c r="AD12" i="18"/>
  <c r="AC12" i="18"/>
  <c r="AD11" i="18"/>
  <c r="AC11" i="18"/>
  <c r="AD10" i="18"/>
  <c r="AC10" i="18"/>
  <c r="AD9" i="18"/>
  <c r="AC9" i="18"/>
  <c r="AD8" i="18"/>
  <c r="AC8" i="18"/>
  <c r="AD7" i="18"/>
  <c r="AC7" i="18"/>
  <c r="AD6" i="18"/>
  <c r="AC6" i="18"/>
  <c r="AD5" i="18"/>
  <c r="AC5" i="18"/>
  <c r="AD35" i="16"/>
  <c r="AC35" i="16"/>
  <c r="AD34" i="16"/>
  <c r="AC34" i="16"/>
  <c r="AD33" i="16"/>
  <c r="AC33" i="16"/>
  <c r="AD32" i="16"/>
  <c r="AC32" i="16"/>
  <c r="AD31" i="16"/>
  <c r="AC31" i="16"/>
  <c r="AD30" i="16"/>
  <c r="AC30" i="16"/>
  <c r="AD29" i="16"/>
  <c r="AC29" i="16"/>
  <c r="AD28" i="16"/>
  <c r="AC28" i="16"/>
  <c r="AD27" i="16"/>
  <c r="AC27" i="16"/>
  <c r="AD26" i="16"/>
  <c r="AC26" i="16"/>
  <c r="AD25" i="16"/>
  <c r="AC25" i="16"/>
  <c r="AD24" i="16"/>
  <c r="AC24" i="16"/>
  <c r="AD23" i="16"/>
  <c r="AC23" i="16"/>
  <c r="AD22" i="16"/>
  <c r="AC22" i="16"/>
  <c r="AD21" i="16"/>
  <c r="AC21" i="16"/>
  <c r="AD20" i="16"/>
  <c r="AC20" i="16"/>
  <c r="AD19" i="16"/>
  <c r="AC19" i="16"/>
  <c r="AD18" i="16"/>
  <c r="AC18" i="16"/>
  <c r="AD17" i="16"/>
  <c r="AC17" i="16"/>
  <c r="AD16" i="16"/>
  <c r="AC16" i="16"/>
  <c r="AD15" i="16"/>
  <c r="AC15" i="16"/>
  <c r="AD14" i="16"/>
  <c r="AC14" i="16"/>
  <c r="AD13" i="16"/>
  <c r="AC13" i="16"/>
  <c r="AD12" i="16"/>
  <c r="AC12" i="16"/>
  <c r="AD11" i="16"/>
  <c r="AC11" i="16"/>
  <c r="AD10" i="16"/>
  <c r="AC10" i="16"/>
  <c r="AD9" i="16"/>
  <c r="AC9" i="16"/>
  <c r="AD8" i="16"/>
  <c r="AC8" i="16"/>
  <c r="AD7" i="16"/>
  <c r="AC7" i="16"/>
  <c r="AD6" i="16"/>
  <c r="AC6" i="16"/>
  <c r="AD5" i="16"/>
  <c r="AC5" i="16"/>
  <c r="AD22" i="15"/>
  <c r="AC22" i="15"/>
  <c r="AD21" i="15"/>
  <c r="AC21" i="15"/>
  <c r="AD20" i="15"/>
  <c r="AC20" i="15"/>
  <c r="AD19" i="15"/>
  <c r="AC19" i="15"/>
  <c r="AD18" i="15"/>
  <c r="AC18" i="15"/>
  <c r="AD17" i="15"/>
  <c r="AC17" i="15"/>
  <c r="AD16" i="15"/>
  <c r="AC16" i="15"/>
  <c r="AD15" i="15"/>
  <c r="AC15" i="15"/>
  <c r="AD14" i="15"/>
  <c r="AC14" i="15"/>
  <c r="AD13" i="15"/>
  <c r="AC13" i="15"/>
  <c r="AD12" i="15"/>
  <c r="AC12" i="15"/>
  <c r="AD11" i="15"/>
  <c r="AC11" i="15"/>
  <c r="AD10" i="15"/>
  <c r="AC10" i="15"/>
  <c r="AD9" i="15"/>
  <c r="AC9" i="15"/>
  <c r="AD8" i="15"/>
  <c r="AC8" i="15"/>
  <c r="AD7" i="15"/>
  <c r="AC7" i="15"/>
  <c r="AD6" i="15"/>
  <c r="AC6" i="15"/>
  <c r="AD5" i="15"/>
  <c r="AC5" i="15"/>
  <c r="AD12" i="14"/>
  <c r="AC12" i="14"/>
  <c r="AD11" i="14"/>
  <c r="AC11" i="14"/>
  <c r="AD10" i="14"/>
  <c r="AC10" i="14"/>
  <c r="AD9" i="14"/>
  <c r="AC9" i="14"/>
  <c r="AD8" i="14"/>
  <c r="AC8" i="14"/>
  <c r="AD7" i="14"/>
  <c r="AC7" i="14"/>
  <c r="AD6" i="14"/>
  <c r="AC6" i="14"/>
  <c r="AD5" i="14"/>
  <c r="AC5" i="14"/>
</calcChain>
</file>

<file path=xl/sharedStrings.xml><?xml version="1.0" encoding="utf-8"?>
<sst xmlns="http://schemas.openxmlformats.org/spreadsheetml/2006/main" count="825" uniqueCount="291">
  <si>
    <r>
      <rPr>
        <sz val="9"/>
        <rFont val="標楷體"/>
        <family val="4"/>
        <charset val="136"/>
      </rPr>
      <t>編
號</t>
    </r>
    <phoneticPr fontId="5" type="noConversion"/>
  </si>
  <si>
    <r>
      <rPr>
        <sz val="9"/>
        <rFont val="標楷體"/>
        <family val="4"/>
        <charset val="136"/>
      </rPr>
      <t>項　　目</t>
    </r>
    <phoneticPr fontId="5" type="noConversion"/>
  </si>
  <si>
    <r>
      <rPr>
        <sz val="9"/>
        <rFont val="標楷體"/>
        <family val="4"/>
        <charset val="136"/>
      </rPr>
      <t>單　　位</t>
    </r>
    <phoneticPr fontId="5" type="noConversion"/>
  </si>
  <si>
    <r>
      <t>108</t>
    </r>
    <r>
      <rPr>
        <sz val="9"/>
        <rFont val="標楷體"/>
        <family val="4"/>
        <charset val="136"/>
      </rPr>
      <t>年</t>
    </r>
    <phoneticPr fontId="5" type="noConversion"/>
  </si>
  <si>
    <r>
      <t>111</t>
    </r>
    <r>
      <rPr>
        <sz val="9"/>
        <rFont val="標楷體"/>
        <family val="4"/>
        <charset val="136"/>
      </rPr>
      <t>年</t>
    </r>
    <phoneticPr fontId="5" type="noConversion"/>
  </si>
  <si>
    <r>
      <t xml:space="preserve">CEDAW
</t>
    </r>
    <r>
      <rPr>
        <sz val="9"/>
        <rFont val="標楷體"/>
        <family val="4"/>
        <charset val="136"/>
      </rPr>
      <t>列管</t>
    </r>
    <phoneticPr fontId="5" type="noConversion"/>
  </si>
  <si>
    <r>
      <rPr>
        <sz val="9"/>
        <rFont val="標楷體"/>
        <family val="4"/>
        <charset val="136"/>
      </rPr>
      <t>指標定義</t>
    </r>
    <phoneticPr fontId="4" type="noConversion"/>
  </si>
  <si>
    <r>
      <rPr>
        <sz val="9"/>
        <rFont val="標楷體"/>
        <family val="4"/>
        <charset val="136"/>
      </rPr>
      <t>填報機關</t>
    </r>
    <phoneticPr fontId="5" type="noConversion"/>
  </si>
  <si>
    <t>備註
說明</t>
    <phoneticPr fontId="5" type="noConversion"/>
  </si>
  <si>
    <t>初步檢核</t>
    <phoneticPr fontId="4" type="noConversion"/>
  </si>
  <si>
    <t>總計</t>
    <phoneticPr fontId="4" type="noConversion"/>
  </si>
  <si>
    <r>
      <rPr>
        <sz val="9"/>
        <rFont val="標楷體"/>
        <family val="4"/>
        <charset val="136"/>
      </rPr>
      <t>女性</t>
    </r>
    <phoneticPr fontId="5" type="noConversion"/>
  </si>
  <si>
    <r>
      <rPr>
        <sz val="9"/>
        <rFont val="標楷體"/>
        <family val="4"/>
        <charset val="136"/>
      </rPr>
      <t>男性</t>
    </r>
    <phoneticPr fontId="5" type="noConversion"/>
  </si>
  <si>
    <t>其他</t>
    <phoneticPr fontId="4" type="noConversion"/>
  </si>
  <si>
    <t>趨勢</t>
    <phoneticPr fontId="4" type="noConversion"/>
  </si>
  <si>
    <t>數字</t>
    <phoneticPr fontId="4" type="noConversion"/>
  </si>
  <si>
    <t xml:space="preserve">
</t>
  </si>
  <si>
    <r>
      <rPr>
        <sz val="9"/>
        <rFont val="標楷體"/>
        <family val="4"/>
        <charset val="136"/>
      </rPr>
      <t>人</t>
    </r>
    <phoneticPr fontId="5" type="noConversion"/>
  </si>
  <si>
    <r>
      <rPr>
        <sz val="9"/>
        <rFont val="標楷體"/>
        <family val="4"/>
        <charset val="136"/>
      </rPr>
      <t>社會局</t>
    </r>
  </si>
  <si>
    <t>向主管機關或委辦處所申請與家庭暴力事件未成年子女會面、交往及交付之人數。</t>
    <phoneticPr fontId="5" type="noConversion"/>
  </si>
  <si>
    <r>
      <rPr>
        <sz val="9"/>
        <rFont val="標楷體"/>
        <family val="4"/>
        <charset val="136"/>
      </rPr>
      <t>◎</t>
    </r>
    <phoneticPr fontId="5" type="noConversion"/>
  </si>
  <si>
    <t xml:space="preserve">                     -</t>
  </si>
  <si>
    <r>
      <rPr>
        <sz val="9"/>
        <rFont val="標楷體"/>
        <family val="4"/>
        <charset val="136"/>
      </rPr>
      <t>人</t>
    </r>
  </si>
  <si>
    <r>
      <rPr>
        <sz val="9"/>
        <rFont val="標楷體"/>
        <family val="4"/>
        <charset val="136"/>
      </rPr>
      <t>社會局</t>
    </r>
    <phoneticPr fontId="5" type="noConversion"/>
  </si>
  <si>
    <t>依據兒童及少年性剝削防制條例規定，緊急短期安置從事性剝削之兒童及少年人數。</t>
    <phoneticPr fontId="5" type="noConversion"/>
  </si>
  <si>
    <t>依性騷擾防治法提出申訴之性騷擾案件其加害人人數。</t>
    <phoneticPr fontId="5" type="noConversion"/>
  </si>
  <si>
    <t>依性騷擾防治法提出申訴之性騷擾案件其申訴人人數。</t>
    <phoneticPr fontId="5" type="noConversion"/>
  </si>
  <si>
    <t>指本市由各種通報方式受理兒童及少年保護案件受害者人數。</t>
    <phoneticPr fontId="5" type="noConversion"/>
  </si>
  <si>
    <r>
      <rPr>
        <b/>
        <sz val="10"/>
        <color indexed="12"/>
        <rFont val="標楷體"/>
        <family val="4"/>
        <charset val="136"/>
      </rPr>
      <t>人身安全</t>
    </r>
    <r>
      <rPr>
        <b/>
        <sz val="10"/>
        <rFont val="Times New Roman"/>
        <family val="1"/>
      </rPr>
      <t xml:space="preserve">          </t>
    </r>
    <phoneticPr fontId="5" type="noConversion"/>
  </si>
  <si>
    <r>
      <rPr>
        <sz val="18"/>
        <rFont val="標楷體"/>
        <family val="4"/>
        <charset val="136"/>
      </rPr>
      <t>「高雄市按性別分類之主要統計指標」</t>
    </r>
    <r>
      <rPr>
        <sz val="18"/>
        <rFont val="Times New Roman"/>
        <family val="1"/>
      </rPr>
      <t xml:space="preserve">― </t>
    </r>
    <r>
      <rPr>
        <sz val="18"/>
        <rFont val="標楷體"/>
        <family val="4"/>
        <charset val="136"/>
      </rPr>
      <t>人身安全</t>
    </r>
    <r>
      <rPr>
        <sz val="18"/>
        <rFont val="Times New Roman"/>
        <family val="1"/>
      </rPr>
      <t xml:space="preserve">          </t>
    </r>
    <phoneticPr fontId="5" type="noConversion"/>
  </si>
  <si>
    <r>
      <rPr>
        <b/>
        <sz val="10"/>
        <color rgb="FF0000FF"/>
        <rFont val="標楷體"/>
        <family val="4"/>
        <charset val="136"/>
      </rPr>
      <t>社會參與</t>
    </r>
    <phoneticPr fontId="5" type="noConversion"/>
  </si>
  <si>
    <r>
      <rPr>
        <sz val="9"/>
        <rFont val="標楷體"/>
        <family val="4"/>
        <charset val="136"/>
      </rPr>
      <t>人</t>
    </r>
    <phoneticPr fontId="22" type="noConversion"/>
  </si>
  <si>
    <r>
      <rPr>
        <sz val="9"/>
        <rFont val="標楷體"/>
        <family val="4"/>
        <charset val="136"/>
      </rPr>
      <t>社工人員</t>
    </r>
    <phoneticPr fontId="5" type="noConversion"/>
  </si>
  <si>
    <r>
      <rPr>
        <sz val="9"/>
        <rFont val="標楷體"/>
        <family val="4"/>
        <charset val="136"/>
      </rPr>
      <t>照顧服務員</t>
    </r>
    <phoneticPr fontId="5" type="noConversion"/>
  </si>
  <si>
    <r>
      <rPr>
        <sz val="9"/>
        <rFont val="標楷體"/>
        <family val="4"/>
        <charset val="136"/>
      </rPr>
      <t>－按職業類別分</t>
    </r>
    <phoneticPr fontId="5" type="noConversion"/>
  </si>
  <si>
    <r>
      <rPr>
        <sz val="9"/>
        <rFont val="標楷體"/>
        <family val="4"/>
        <charset val="136"/>
      </rPr>
      <t>人次</t>
    </r>
  </si>
  <si>
    <r>
      <rPr>
        <sz val="9"/>
        <rFont val="標楷體"/>
        <family val="4"/>
        <charset val="136"/>
      </rPr>
      <t>人次</t>
    </r>
    <phoneticPr fontId="5" type="noConversion"/>
  </si>
  <si>
    <r>
      <rPr>
        <sz val="9"/>
        <rFont val="標楷體"/>
        <family val="4"/>
        <charset val="136"/>
      </rPr>
      <t>戶</t>
    </r>
    <phoneticPr fontId="5" type="noConversion"/>
  </si>
  <si>
    <t>社會局</t>
    <phoneticPr fontId="5" type="noConversion"/>
  </si>
  <si>
    <t>依家庭暴力被害人補助辦法補助之家庭暴力被害人人次。</t>
    <phoneticPr fontId="4" type="noConversion"/>
  </si>
  <si>
    <t>家庭暴力被害人補助人次</t>
    <phoneticPr fontId="4" type="noConversion"/>
  </si>
  <si>
    <t>社會局</t>
  </si>
  <si>
    <t>依性侵害被害人補助辦法補助之性侵害被害人人數。</t>
    <phoneticPr fontId="4" type="noConversion"/>
  </si>
  <si>
    <r>
      <rPr>
        <sz val="9"/>
        <rFont val="標楷體"/>
        <family val="4"/>
        <charset val="136"/>
      </rPr>
      <t>性侵害被害人補助人數</t>
    </r>
    <phoneticPr fontId="4" type="noConversion"/>
  </si>
  <si>
    <t>本市家庭暴力及性侵害防治中心之社工人員人數。</t>
    <phoneticPr fontId="4" type="noConversion"/>
  </si>
  <si>
    <r>
      <rPr>
        <sz val="9"/>
        <rFont val="標楷體"/>
        <family val="4"/>
        <charset val="136"/>
      </rPr>
      <t>家庭暴力及性侵害防治中心社工人員人數</t>
    </r>
    <phoneticPr fontId="5" type="noConversion"/>
  </si>
  <si>
    <r>
      <rPr>
        <sz val="9"/>
        <rFont val="標楷體"/>
        <family val="4"/>
        <charset val="136"/>
      </rPr>
      <t>當年底本市</t>
    </r>
    <r>
      <rPr>
        <sz val="9"/>
        <rFont val="Times New Roman"/>
        <family val="1"/>
      </rPr>
      <t>16-25</t>
    </r>
    <r>
      <rPr>
        <sz val="9"/>
        <rFont val="標楷體"/>
        <family val="4"/>
        <charset val="136"/>
      </rPr>
      <t>歲具在學學生身分且家戶列冊為低收入戶或中低收入戶之青少年服務員人數。</t>
    </r>
    <phoneticPr fontId="4" type="noConversion"/>
  </si>
  <si>
    <r>
      <rPr>
        <sz val="9"/>
        <rFont val="標楷體"/>
        <family val="4"/>
        <charset val="136"/>
      </rPr>
      <t>青少年服務員人數</t>
    </r>
    <phoneticPr fontId="5" type="noConversion"/>
  </si>
  <si>
    <t>依高雄市政府社會局辦理大專學生社會工作實習要點辦理參與實習人數。</t>
    <phoneticPr fontId="4" type="noConversion"/>
  </si>
  <si>
    <r>
      <rPr>
        <sz val="9"/>
        <rFont val="標楷體"/>
        <family val="4"/>
        <charset val="136"/>
      </rPr>
      <t>大專暑期實習生人數</t>
    </r>
    <phoneticPr fontId="5" type="noConversion"/>
  </si>
  <si>
    <t>本市志願服務人員獲金、銀、銅質徽章獎總人數。</t>
    <phoneticPr fontId="4" type="noConversion"/>
  </si>
  <si>
    <r>
      <rPr>
        <sz val="9"/>
        <rFont val="標楷體"/>
        <family val="4"/>
        <charset val="136"/>
      </rPr>
      <t>全市志願服務金、銀、銅質徽章獎獲獎人數</t>
    </r>
    <phoneticPr fontId="5" type="noConversion"/>
  </si>
  <si>
    <t>借用本市社福場地辦理活動之使用人次。</t>
    <phoneticPr fontId="4" type="noConversion"/>
  </si>
  <si>
    <r>
      <rPr>
        <sz val="9"/>
        <rFont val="標楷體"/>
        <family val="4"/>
        <charset val="136"/>
      </rPr>
      <t>借用社福場地辦理活動之使用人次</t>
    </r>
    <phoneticPr fontId="4" type="noConversion"/>
  </si>
  <si>
    <t>依本市社會福利服務場地使用管理規則借用、使用場地人次。</t>
    <phoneticPr fontId="4" type="noConversion"/>
  </si>
  <si>
    <r>
      <rPr>
        <sz val="9"/>
        <rFont val="標楷體"/>
        <family val="4"/>
        <charset val="136"/>
      </rPr>
      <t>社會福利服務場地借用、使用人次</t>
    </r>
    <phoneticPr fontId="25" type="noConversion"/>
  </si>
  <si>
    <t>當年底入住本市單親家園之戶數。</t>
    <phoneticPr fontId="4" type="noConversion"/>
  </si>
  <si>
    <r>
      <rPr>
        <sz val="9"/>
        <rFont val="標楷體"/>
        <family val="4"/>
        <charset val="136"/>
      </rPr>
      <t>戶</t>
    </r>
  </si>
  <si>
    <r>
      <rPr>
        <sz val="9"/>
        <rFont val="標楷體"/>
        <family val="4"/>
        <charset val="136"/>
      </rPr>
      <t>單親家園入住戶數</t>
    </r>
    <phoneticPr fontId="25" type="noConversion"/>
  </si>
  <si>
    <t>本市婦女權益促進委員會之委員人數。</t>
    <phoneticPr fontId="4" type="noConversion"/>
  </si>
  <si>
    <r>
      <rPr>
        <sz val="9"/>
        <rFont val="標楷體"/>
        <family val="4"/>
        <charset val="136"/>
      </rPr>
      <t>婦女權益促進委員會委員人數</t>
    </r>
    <phoneticPr fontId="5" type="noConversion"/>
  </si>
  <si>
    <t>當年底寄養家庭之家長人數。</t>
    <phoneticPr fontId="4" type="noConversion"/>
  </si>
  <si>
    <r>
      <rPr>
        <sz val="9"/>
        <rFont val="標楷體"/>
        <family val="4"/>
        <charset val="136"/>
      </rPr>
      <t>寄養家庭家長人數</t>
    </r>
    <phoneticPr fontId="5" type="noConversion"/>
  </si>
  <si>
    <t>本市兒童及少年福利與權益保障促進委員會之委員人數。</t>
    <phoneticPr fontId="4" type="noConversion"/>
  </si>
  <si>
    <r>
      <rPr>
        <sz val="9"/>
        <rFont val="標楷體"/>
        <family val="4"/>
        <charset val="136"/>
      </rPr>
      <t>兒童及少年福利與權益保障促進委員會委員人數</t>
    </r>
    <phoneticPr fontId="5" type="noConversion"/>
  </si>
  <si>
    <t>依弱勢兒童及少年生活扶助辦法申請扶助之人數。</t>
    <phoneticPr fontId="4" type="noConversion"/>
  </si>
  <si>
    <r>
      <rPr>
        <sz val="9"/>
        <rFont val="標楷體"/>
        <family val="4"/>
        <charset val="136"/>
      </rPr>
      <t>弱勢兒童及少年生活扶助辦法申請人數</t>
    </r>
    <phoneticPr fontId="5" type="noConversion"/>
  </si>
  <si>
    <t>依弱勢單親家庭扶助辦法申請扶助之人數。</t>
    <phoneticPr fontId="4" type="noConversion"/>
  </si>
  <si>
    <r>
      <rPr>
        <sz val="9"/>
        <rFont val="標楷體"/>
        <family val="4"/>
        <charset val="136"/>
      </rPr>
      <t>弱勢單親家庭扶助辦法申請人數</t>
    </r>
    <phoneticPr fontId="5" type="noConversion"/>
  </si>
  <si>
    <t>本市補助發展遲緩兒童早期療育費用人數。</t>
    <phoneticPr fontId="4" type="noConversion"/>
  </si>
  <si>
    <t>早期療育費用補助人數</t>
    <phoneticPr fontId="4" type="noConversion"/>
  </si>
  <si>
    <t>本市接獲發展遲緩兒童通報人數，發展遲緩是指兒童發展落後狀況的統稱。</t>
    <phoneticPr fontId="4" type="noConversion"/>
  </si>
  <si>
    <r>
      <rPr>
        <sz val="9"/>
        <rFont val="標楷體"/>
        <family val="4"/>
        <charset val="136"/>
      </rPr>
      <t>發展遲緩兒童通報人數</t>
    </r>
    <phoneticPr fontId="4" type="noConversion"/>
  </si>
  <si>
    <t>依弱勢兒童及少年醫療補助計畫補助之人數。</t>
    <phoneticPr fontId="4" type="noConversion"/>
  </si>
  <si>
    <r>
      <rPr>
        <sz val="9"/>
        <rFont val="標楷體"/>
        <family val="4"/>
        <charset val="136"/>
      </rPr>
      <t>弱勢兒童及少年醫療補助計畫補助人數</t>
    </r>
    <phoneticPr fontId="5" type="noConversion"/>
  </si>
  <si>
    <t>依托嬰中心辦理兒童團體保險辦法辦理兒童團體保險補助之人數。</t>
    <phoneticPr fontId="4" type="noConversion"/>
  </si>
  <si>
    <r>
      <rPr>
        <sz val="9"/>
        <rFont val="標楷體"/>
        <family val="4"/>
        <charset val="136"/>
      </rPr>
      <t>托嬰中心辦理兒童團體保險補助人數</t>
    </r>
    <phoneticPr fontId="5" type="noConversion"/>
  </si>
  <si>
    <r>
      <rPr>
        <sz val="9"/>
        <rFont val="標楷體"/>
        <family val="4"/>
        <charset val="136"/>
      </rPr>
      <t>當年底未滿</t>
    </r>
    <r>
      <rPr>
        <sz val="9"/>
        <rFont val="Times New Roman"/>
        <family val="1"/>
      </rPr>
      <t>18</t>
    </r>
    <r>
      <rPr>
        <sz val="9"/>
        <rFont val="標楷體"/>
        <family val="4"/>
        <charset val="136"/>
      </rPr>
      <t>歲之兒童與少年人數。</t>
    </r>
    <phoneticPr fontId="4" type="noConversion"/>
  </si>
  <si>
    <r>
      <rPr>
        <sz val="9"/>
        <rFont val="標楷體"/>
        <family val="4"/>
        <charset val="136"/>
      </rPr>
      <t>兒童及少年人數</t>
    </r>
    <phoneticPr fontId="5" type="noConversion"/>
  </si>
  <si>
    <t>依身心障礙照顧者津貼發給實施計畫請領津貼之人數。</t>
    <phoneticPr fontId="4" type="noConversion"/>
  </si>
  <si>
    <r>
      <rPr>
        <sz val="9"/>
        <rFont val="標楷體"/>
        <family val="4"/>
        <charset val="136"/>
      </rPr>
      <t>身心障礙照顧者津貼請領人數</t>
    </r>
    <phoneticPr fontId="5" type="noConversion"/>
  </si>
  <si>
    <t>當年底本市無障礙之家日間及住宿照顧評估小組之委員人數。</t>
    <phoneticPr fontId="4" type="noConversion"/>
  </si>
  <si>
    <r>
      <rPr>
        <sz val="9"/>
        <rFont val="標楷體"/>
        <family val="4"/>
        <charset val="136"/>
      </rPr>
      <t>無障礙之家日間及住宿照顧評估小組委員人數</t>
    </r>
    <phoneticPr fontId="5" type="noConversion"/>
  </si>
  <si>
    <t>接受身心障礙者日間照顧及住宿式照顧費用補助之人數。</t>
    <phoneticPr fontId="4" type="noConversion"/>
  </si>
  <si>
    <r>
      <rPr>
        <sz val="9"/>
        <rFont val="標楷體"/>
        <family val="4"/>
        <charset val="136"/>
      </rPr>
      <t>身心障礙者日間照顧及住宿式照顧費用補助人數</t>
    </r>
    <phoneticPr fontId="4" type="noConversion"/>
  </si>
  <si>
    <t>本市聽語障者申請手語翻譯員服務之人數。</t>
    <phoneticPr fontId="4" type="noConversion"/>
  </si>
  <si>
    <r>
      <rPr>
        <sz val="9"/>
        <rFont val="標楷體"/>
        <family val="4"/>
        <charset val="136"/>
      </rPr>
      <t>聽語障者申請手譯員服務人數</t>
    </r>
    <phoneticPr fontId="4" type="noConversion"/>
  </si>
  <si>
    <t>當年底本市手語翻譯員人數。</t>
    <phoneticPr fontId="4" type="noConversion"/>
  </si>
  <si>
    <r>
      <rPr>
        <sz val="9"/>
        <rFont val="標楷體"/>
        <family val="4"/>
        <charset val="136"/>
      </rPr>
      <t>手語翻譯員人數</t>
    </r>
    <phoneticPr fontId="5" type="noConversion"/>
  </si>
  <si>
    <t>指當年底依「身心障礙類別」核列為聽語障者之人數。</t>
    <phoneticPr fontId="4" type="noConversion"/>
  </si>
  <si>
    <r>
      <rPr>
        <sz val="9"/>
        <rFont val="標楷體"/>
        <family val="4"/>
        <charset val="136"/>
      </rPr>
      <t>聽語障者人數</t>
    </r>
    <phoneticPr fontId="5" type="noConversion"/>
  </si>
  <si>
    <t>指夜間型住宿、全日型住宿、日間照顧、部分時制照顧等身心障礙福利機構內現有實際服務人數。</t>
    <phoneticPr fontId="4" type="noConversion"/>
  </si>
  <si>
    <r>
      <rPr>
        <sz val="9"/>
        <rFont val="標楷體"/>
        <family val="4"/>
        <charset val="136"/>
      </rPr>
      <t>身心障礙福利服務機構實際安置人數</t>
    </r>
    <phoneticPr fontId="22" type="noConversion"/>
  </si>
  <si>
    <t>係指依「身心障礙者生活補助費發給辦法」補助之人次。</t>
    <phoneticPr fontId="4" type="noConversion"/>
  </si>
  <si>
    <r>
      <rPr>
        <sz val="9"/>
        <rFont val="標楷體"/>
        <family val="4"/>
        <charset val="136"/>
      </rPr>
      <t>人次</t>
    </r>
    <phoneticPr fontId="22" type="noConversion"/>
  </si>
  <si>
    <r>
      <rPr>
        <sz val="9"/>
        <rFont val="標楷體"/>
        <family val="4"/>
        <charset val="136"/>
      </rPr>
      <t>身心障礙者生活補助人次</t>
    </r>
    <phoneticPr fontId="22" type="noConversion"/>
  </si>
  <si>
    <t>當年底本市身心障礙者權益保障推動小組委員人數。</t>
    <phoneticPr fontId="4" type="noConversion"/>
  </si>
  <si>
    <r>
      <rPr>
        <sz val="9"/>
        <rFont val="標楷體"/>
        <family val="4"/>
        <charset val="136"/>
      </rPr>
      <t>身心障礙者權益保障推動小組委員人數</t>
    </r>
    <phoneticPr fontId="5" type="noConversion"/>
  </si>
  <si>
    <t>當年底入住本市無障礙之家家民總人數。</t>
    <phoneticPr fontId="4" type="noConversion"/>
  </si>
  <si>
    <r>
      <rPr>
        <sz val="9"/>
        <rFont val="標楷體"/>
        <family val="4"/>
        <charset val="136"/>
      </rPr>
      <t>無障礙之家家民人數</t>
    </r>
    <phoneticPr fontId="5" type="noConversion"/>
  </si>
  <si>
    <t>依身心障礙者權益受損協調處理辦法申請協調處理之人數。</t>
    <phoneticPr fontId="4" type="noConversion"/>
  </si>
  <si>
    <r>
      <rPr>
        <sz val="9"/>
        <rFont val="標楷體"/>
        <family val="4"/>
        <charset val="136"/>
      </rPr>
      <t>申請身心障礙者權益受損協調處理人數</t>
    </r>
    <phoneticPr fontId="4" type="noConversion"/>
  </si>
  <si>
    <t>當年底入住仁愛之家家民總人數。</t>
    <phoneticPr fontId="4" type="noConversion"/>
  </si>
  <si>
    <r>
      <rPr>
        <sz val="9"/>
        <rFont val="標楷體"/>
        <family val="4"/>
        <charset val="136"/>
      </rPr>
      <t>仁愛之家家民人數</t>
    </r>
    <phoneticPr fontId="5" type="noConversion"/>
  </si>
  <si>
    <t>依推展老人福利服務補助要點補助人數。</t>
    <phoneticPr fontId="4" type="noConversion"/>
  </si>
  <si>
    <r>
      <rPr>
        <sz val="9"/>
        <rFont val="標楷體"/>
        <family val="4"/>
        <charset val="136"/>
      </rPr>
      <t>推展老人福利服務補助要點補助人數</t>
    </r>
    <phoneticPr fontId="4" type="noConversion"/>
  </si>
  <si>
    <t>辦理全民健康保險保費自付額核退之申請人數。</t>
    <phoneticPr fontId="4" type="noConversion"/>
  </si>
  <si>
    <r>
      <rPr>
        <sz val="9"/>
        <rFont val="標楷體"/>
        <family val="4"/>
        <charset val="136"/>
      </rPr>
      <t>申請辦理全民健康保險保費自付額核退者人數</t>
    </r>
    <phoneticPr fontId="4" type="noConversion"/>
  </si>
  <si>
    <t>接受本市老人及身心障礙者全民健康保險保費自付額補助之人數。</t>
    <phoneticPr fontId="4" type="noConversion"/>
  </si>
  <si>
    <r>
      <rPr>
        <sz val="9"/>
        <rFont val="標楷體"/>
        <family val="4"/>
        <charset val="136"/>
      </rPr>
      <t>補助老人及身心障礙者全民健康保險保費自付額補助人數</t>
    </r>
    <phoneticPr fontId="5" type="noConversion"/>
  </si>
  <si>
    <t>本市老人福利促進小組委員人數。</t>
    <phoneticPr fontId="4" type="noConversion"/>
  </si>
  <si>
    <r>
      <rPr>
        <sz val="9"/>
        <rFont val="標楷體"/>
        <family val="4"/>
        <charset val="136"/>
      </rPr>
      <t>老人福利促進小組委員人數</t>
    </r>
    <phoneticPr fontId="5" type="noConversion"/>
  </si>
  <si>
    <r>
      <rPr>
        <sz val="9"/>
        <rFont val="標楷體"/>
        <family val="4"/>
        <charset val="136"/>
      </rPr>
      <t>本市重陽節敬老禮金發放人數，含</t>
    </r>
    <r>
      <rPr>
        <sz val="9"/>
        <rFont val="Times New Roman"/>
        <family val="1"/>
      </rPr>
      <t>60</t>
    </r>
    <r>
      <rPr>
        <sz val="9"/>
        <rFont val="標楷體"/>
        <family val="4"/>
        <charset val="136"/>
      </rPr>
      <t>至</t>
    </r>
    <r>
      <rPr>
        <sz val="9"/>
        <rFont val="Times New Roman"/>
        <family val="1"/>
      </rPr>
      <t>64</t>
    </r>
    <r>
      <rPr>
        <sz val="9"/>
        <rFont val="標楷體"/>
        <family val="4"/>
        <charset val="136"/>
      </rPr>
      <t>歲原住民長輩及全市</t>
    </r>
    <r>
      <rPr>
        <sz val="9"/>
        <rFont val="Times New Roman"/>
        <family val="1"/>
      </rPr>
      <t>65</t>
    </r>
    <r>
      <rPr>
        <sz val="9"/>
        <rFont val="標楷體"/>
        <family val="4"/>
        <charset val="136"/>
      </rPr>
      <t>歲以上長輩。</t>
    </r>
    <phoneticPr fontId="4" type="noConversion"/>
  </si>
  <si>
    <r>
      <rPr>
        <sz val="9"/>
        <rFont val="標楷體"/>
        <family val="4"/>
        <charset val="136"/>
      </rPr>
      <t>重陽節敬老禮金發放人數</t>
    </r>
    <phoneticPr fontId="5" type="noConversion"/>
  </si>
  <si>
    <t>當年底仁愛之家公、自費養護照顧人數。</t>
    <phoneticPr fontId="4" type="noConversion"/>
  </si>
  <si>
    <r>
      <rPr>
        <sz val="9"/>
        <rFont val="標楷體"/>
        <family val="4"/>
        <charset val="136"/>
      </rPr>
      <t>仁愛之家養護照顧人數</t>
    </r>
    <phoneticPr fontId="5" type="noConversion"/>
  </si>
  <si>
    <t>本市各區老人活動中心當年月平均服務之人數。</t>
    <phoneticPr fontId="4" type="noConversion"/>
  </si>
  <si>
    <r>
      <rPr>
        <sz val="9"/>
        <rFont val="標楷體"/>
        <family val="4"/>
        <charset val="136"/>
      </rPr>
      <t>各區老人活動中心月平均服務人數</t>
    </r>
    <phoneticPr fontId="4" type="noConversion"/>
  </si>
  <si>
    <t>依老人修繕住屋補助辦法申請補助人數。</t>
    <phoneticPr fontId="4" type="noConversion"/>
  </si>
  <si>
    <r>
      <rPr>
        <sz val="9"/>
        <rFont val="標楷體"/>
        <family val="4"/>
        <charset val="136"/>
      </rPr>
      <t>老人修繕住屋補助申請人數</t>
    </r>
    <phoneticPr fontId="4" type="noConversion"/>
  </si>
  <si>
    <t>本市博愛卡辦卡人數。凡設籍本市領有身心障礙證明者得辦理高雄捷運優惠記名博愛卡，享大眾運輸工具優惠。</t>
    <phoneticPr fontId="4" type="noConversion"/>
  </si>
  <si>
    <r>
      <rPr>
        <sz val="9"/>
        <rFont val="標楷體"/>
        <family val="4"/>
        <charset val="136"/>
      </rPr>
      <t>博愛卡辦卡人數</t>
    </r>
  </si>
  <si>
    <r>
      <rPr>
        <sz val="9"/>
        <rFont val="標楷體"/>
        <family val="4"/>
        <charset val="136"/>
      </rPr>
      <t>本市敬老卡辦卡人數。凡設籍本市年滿</t>
    </r>
    <r>
      <rPr>
        <sz val="9"/>
        <rFont val="Times New Roman"/>
        <family val="1"/>
      </rPr>
      <t>65</t>
    </r>
    <r>
      <rPr>
        <sz val="9"/>
        <rFont val="標楷體"/>
        <family val="4"/>
        <charset val="136"/>
      </rPr>
      <t>歲以上市民，可申辦敬老卡，享有免費搭乘民營公共車船與捷運半價優惠。</t>
    </r>
    <phoneticPr fontId="4" type="noConversion"/>
  </si>
  <si>
    <r>
      <rPr>
        <sz val="9"/>
        <rFont val="標楷體"/>
        <family val="4"/>
        <charset val="136"/>
      </rPr>
      <t>敬老卡辦卡人數</t>
    </r>
  </si>
  <si>
    <t>年底仁愛之家公、自費安養照顧人數。</t>
    <phoneticPr fontId="4" type="noConversion"/>
  </si>
  <si>
    <t>仁愛之家安養照顧人數</t>
    <phoneticPr fontId="5" type="noConversion"/>
  </si>
  <si>
    <t>請領中低收入老人特別照顧津貼人數。</t>
    <phoneticPr fontId="4" type="noConversion"/>
  </si>
  <si>
    <t>依經濟弱勢市民醫療補助辦法補助之人數。</t>
    <phoneticPr fontId="4" type="noConversion"/>
  </si>
  <si>
    <t>經濟弱勢市民醫療補助辦法補助人數</t>
    <phoneticPr fontId="5" type="noConversion"/>
  </si>
  <si>
    <t>請領中低收入老人生活津貼補助人數。</t>
    <phoneticPr fontId="4" type="noConversion"/>
  </si>
  <si>
    <r>
      <rPr>
        <sz val="9"/>
        <rFont val="標楷體"/>
        <family val="4"/>
        <charset val="136"/>
      </rPr>
      <t>中低收入老人生活津貼補助人數</t>
    </r>
    <phoneticPr fontId="4" type="noConversion"/>
  </si>
  <si>
    <t>依本市低收入戶子女生活扶助辦法扶助之人數。</t>
    <phoneticPr fontId="4" type="noConversion"/>
  </si>
  <si>
    <r>
      <rPr>
        <sz val="9"/>
        <rFont val="標楷體"/>
        <family val="4"/>
        <charset val="136"/>
      </rPr>
      <t>低收入戶子女生活扶助辦法扶助人數</t>
    </r>
    <phoneticPr fontId="4" type="noConversion"/>
  </si>
  <si>
    <t>依低收入戶孕產婦及嬰幼兒營養補助辦法補助之人數。</t>
    <phoneticPr fontId="4" type="noConversion"/>
  </si>
  <si>
    <r>
      <rPr>
        <sz val="9"/>
        <rFont val="標楷體"/>
        <family val="4"/>
        <charset val="136"/>
      </rPr>
      <t>低收入戶孕產婦及嬰幼兒營養補助辦法補助人數</t>
    </r>
    <phoneticPr fontId="4" type="noConversion"/>
  </si>
  <si>
    <t>本市災害救助金救助人數。災害救助係在本市轄內遭遇重大災害損失，符合本市災害救助標準予以救助者。</t>
    <phoneticPr fontId="4" type="noConversion"/>
  </si>
  <si>
    <r>
      <rPr>
        <sz val="9"/>
        <rFont val="標楷體"/>
        <family val="4"/>
        <charset val="136"/>
      </rPr>
      <t>災害救助金救助人數</t>
    </r>
    <phoneticPr fontId="4" type="noConversion"/>
  </si>
  <si>
    <r>
      <rPr>
        <sz val="9"/>
        <rFont val="標楷體"/>
        <family val="4"/>
        <charset val="136"/>
      </rPr>
      <t>本市急難救助核定人數。急難救助係指依社會救助法第</t>
    </r>
    <r>
      <rPr>
        <sz val="9"/>
        <rFont val="Times New Roman"/>
        <family val="1"/>
      </rPr>
      <t>4</t>
    </r>
    <r>
      <rPr>
        <sz val="9"/>
        <rFont val="標楷體"/>
        <family val="4"/>
        <charset val="136"/>
      </rPr>
      <t>章急難救助，負家庭主要家計責任者，因長期患病、遭遇意外傷亡或其他原因，致家庭生活陷於困境時所給與之現金救助。</t>
    </r>
    <phoneticPr fontId="4" type="noConversion"/>
  </si>
  <si>
    <r>
      <rPr>
        <sz val="9"/>
        <rFont val="標楷體"/>
        <family val="4"/>
        <charset val="136"/>
      </rPr>
      <t>急難救助辦法核定人數</t>
    </r>
    <phoneticPr fontId="5" type="noConversion"/>
  </si>
  <si>
    <t>指提供街友服務之街友中心工作人員人數。</t>
    <phoneticPr fontId="4" type="noConversion"/>
  </si>
  <si>
    <r>
      <rPr>
        <sz val="9"/>
        <rFont val="標楷體"/>
        <family val="4"/>
        <charset val="136"/>
      </rPr>
      <t>提供街友服務之街友中心工作人員人數</t>
    </r>
    <phoneticPr fontId="5" type="noConversion"/>
  </si>
  <si>
    <t>指依「身心障礙類別」核列為視覺障礙者之人數。</t>
    <phoneticPr fontId="4" type="noConversion"/>
  </si>
  <si>
    <r>
      <rPr>
        <sz val="9"/>
        <rFont val="標楷體"/>
        <family val="4"/>
        <charset val="136"/>
      </rPr>
      <t>視覺障礙者人數</t>
    </r>
    <phoneticPr fontId="5" type="noConversion"/>
  </si>
  <si>
    <t>本市公益彩券盈餘基金管理會委員人數。</t>
    <phoneticPr fontId="4" type="noConversion"/>
  </si>
  <si>
    <r>
      <rPr>
        <sz val="9"/>
        <rFont val="標楷體"/>
        <family val="4"/>
        <charset val="136"/>
      </rPr>
      <t>公益彩券盈餘基金管理會委員人數</t>
    </r>
    <phoneticPr fontId="5" type="noConversion"/>
  </si>
  <si>
    <t>本市社會救助金專戶管理會委員人數。</t>
    <phoneticPr fontId="4" type="noConversion"/>
  </si>
  <si>
    <r>
      <rPr>
        <sz val="9"/>
        <rFont val="標楷體"/>
        <family val="4"/>
        <charset val="136"/>
      </rPr>
      <t>社會救助金專戶管理會委員人數</t>
    </r>
    <phoneticPr fontId="5" type="noConversion"/>
  </si>
  <si>
    <t>本市協助經濟弱勢市民自立之以工代賑人數。</t>
    <phoneticPr fontId="4" type="noConversion"/>
  </si>
  <si>
    <r>
      <rPr>
        <sz val="9"/>
        <rFont val="標楷體"/>
        <family val="4"/>
        <charset val="136"/>
      </rPr>
      <t>協助經濟弱勢市民自立之以工代賑人數</t>
    </r>
    <phoneticPr fontId="5" type="noConversion"/>
  </si>
  <si>
    <t>由政府捐助之財團法人社會福利慈善事業基金會監事人數。</t>
    <phoneticPr fontId="4" type="noConversion"/>
  </si>
  <si>
    <r>
      <t>(</t>
    </r>
    <r>
      <rPr>
        <sz val="9"/>
        <rFont val="標楷體"/>
        <family val="4"/>
        <charset val="136"/>
      </rPr>
      <t>政府捐助</t>
    </r>
    <r>
      <rPr>
        <sz val="9"/>
        <rFont val="Times New Roman"/>
        <family val="1"/>
      </rPr>
      <t>)</t>
    </r>
    <r>
      <rPr>
        <sz val="9"/>
        <rFont val="標楷體"/>
        <family val="4"/>
        <charset val="136"/>
      </rPr>
      <t>財團法人社會福利慈善事業基金會監事人數</t>
    </r>
    <phoneticPr fontId="5" type="noConversion"/>
  </si>
  <si>
    <t>由政府捐助之財團法人社會福利慈善事業基金會董事人數。</t>
    <phoneticPr fontId="4" type="noConversion"/>
  </si>
  <si>
    <r>
      <t>(</t>
    </r>
    <r>
      <rPr>
        <sz val="9"/>
        <rFont val="標楷體"/>
        <family val="4"/>
        <charset val="136"/>
      </rPr>
      <t>政府捐助</t>
    </r>
    <r>
      <rPr>
        <sz val="9"/>
        <rFont val="Times New Roman"/>
        <family val="1"/>
      </rPr>
      <t>)</t>
    </r>
    <r>
      <rPr>
        <sz val="9"/>
        <rFont val="標楷體"/>
        <family val="4"/>
        <charset val="136"/>
      </rPr>
      <t>財團法人社會福利慈善事業基金會董事人數</t>
    </r>
    <phoneticPr fontId="5" type="noConversion"/>
  </si>
  <si>
    <t>由民間捐助之財團法人社會福利慈善事業基金會監事人數。</t>
    <phoneticPr fontId="4" type="noConversion"/>
  </si>
  <si>
    <r>
      <t>(</t>
    </r>
    <r>
      <rPr>
        <sz val="9"/>
        <rFont val="標楷體"/>
        <family val="4"/>
        <charset val="136"/>
      </rPr>
      <t>民間捐助</t>
    </r>
    <r>
      <rPr>
        <sz val="9"/>
        <rFont val="Times New Roman"/>
        <family val="1"/>
      </rPr>
      <t>)</t>
    </r>
    <r>
      <rPr>
        <sz val="9"/>
        <rFont val="標楷體"/>
        <family val="4"/>
        <charset val="136"/>
      </rPr>
      <t>財團法人社會福利慈善事業基金會監事人數</t>
    </r>
    <phoneticPr fontId="5" type="noConversion"/>
  </si>
  <si>
    <t>由民間捐助之財團法人社會福利慈善事業基金會董事人數。</t>
    <phoneticPr fontId="4" type="noConversion"/>
  </si>
  <si>
    <r>
      <t>(</t>
    </r>
    <r>
      <rPr>
        <sz val="9"/>
        <rFont val="標楷體"/>
        <family val="4"/>
        <charset val="136"/>
      </rPr>
      <t>民間捐助</t>
    </r>
    <r>
      <rPr>
        <sz val="9"/>
        <rFont val="Times New Roman"/>
        <family val="1"/>
      </rPr>
      <t>)</t>
    </r>
    <r>
      <rPr>
        <sz val="9"/>
        <rFont val="標楷體"/>
        <family val="4"/>
        <charset val="136"/>
      </rPr>
      <t>財團法人社會福利慈善事業基金會董事人數</t>
    </r>
    <phoneticPr fontId="5" type="noConversion"/>
  </si>
  <si>
    <t>指本市安置及教養機構收容兒童與少年之人數。</t>
    <phoneticPr fontId="4" type="noConversion"/>
  </si>
  <si>
    <r>
      <rPr>
        <sz val="9"/>
        <rFont val="標楷體"/>
        <family val="4"/>
        <charset val="136"/>
      </rPr>
      <t>人</t>
    </r>
    <r>
      <rPr>
        <sz val="9"/>
        <rFont val="Times New Roman"/>
        <family val="1"/>
      </rPr>
      <t xml:space="preserve"> </t>
    </r>
    <phoneticPr fontId="5" type="noConversion"/>
  </si>
  <si>
    <r>
      <rPr>
        <sz val="9"/>
        <rFont val="標楷體"/>
        <family val="4"/>
        <charset val="136"/>
      </rPr>
      <t>安置及教養機構收容兒少人數</t>
    </r>
    <r>
      <rPr>
        <sz val="8.5"/>
        <rFont val="Times New Roman"/>
        <family val="1"/>
      </rPr>
      <t/>
    </r>
    <phoneticPr fontId="5" type="noConversion"/>
  </si>
  <si>
    <t>輕度身心障礙之人數。</t>
    <phoneticPr fontId="4" type="noConversion"/>
  </si>
  <si>
    <r>
      <rPr>
        <sz val="9"/>
        <rFont val="標楷體"/>
        <family val="4"/>
        <charset val="136"/>
      </rPr>
      <t>輕度</t>
    </r>
    <phoneticPr fontId="5" type="noConversion"/>
  </si>
  <si>
    <t>中度身心障礙之人數。</t>
    <phoneticPr fontId="4" type="noConversion"/>
  </si>
  <si>
    <r>
      <rPr>
        <sz val="9"/>
        <rFont val="標楷體"/>
        <family val="4"/>
        <charset val="136"/>
      </rPr>
      <t>中度</t>
    </r>
    <phoneticPr fontId="5" type="noConversion"/>
  </si>
  <si>
    <t>重度身心障礙之人數。</t>
    <phoneticPr fontId="4" type="noConversion"/>
  </si>
  <si>
    <r>
      <rPr>
        <sz val="9"/>
        <rFont val="標楷體"/>
        <family val="4"/>
        <charset val="136"/>
      </rPr>
      <t>重度</t>
    </r>
    <phoneticPr fontId="5" type="noConversion"/>
  </si>
  <si>
    <t>極重度身心障礙之人數。</t>
    <phoneticPr fontId="4" type="noConversion"/>
  </si>
  <si>
    <r>
      <rPr>
        <sz val="9"/>
        <rFont val="標楷體"/>
        <family val="4"/>
        <charset val="136"/>
      </rPr>
      <t>極重度</t>
    </r>
    <phoneticPr fontId="4" type="noConversion"/>
  </si>
  <si>
    <t>當年底領有身心障礙證明之人數。</t>
    <phoneticPr fontId="4" type="noConversion"/>
  </si>
  <si>
    <r>
      <rPr>
        <sz val="9"/>
        <rFont val="標楷體"/>
        <family val="4"/>
        <charset val="136"/>
      </rPr>
      <t>人</t>
    </r>
    <r>
      <rPr>
        <sz val="9"/>
        <rFont val="Times New Roman"/>
        <family val="1"/>
      </rPr>
      <t xml:space="preserve">  </t>
    </r>
    <phoneticPr fontId="5" type="noConversion"/>
  </si>
  <si>
    <r>
      <rPr>
        <sz val="9"/>
        <rFont val="標楷體"/>
        <family val="4"/>
        <charset val="136"/>
      </rPr>
      <t>身心障礙者人數</t>
    </r>
    <r>
      <rPr>
        <sz val="8.5"/>
        <rFont val="Times New Roman"/>
        <family val="1"/>
      </rPr>
      <t/>
    </r>
    <phoneticPr fontId="5" type="noConversion"/>
  </si>
  <si>
    <t>指因家庭遭受變故或失依、失養或遭虐待等情事被安置於符合的家庭接受寄養之兒童與少年人數。</t>
    <phoneticPr fontId="4" type="noConversion"/>
  </si>
  <si>
    <r>
      <rPr>
        <sz val="9"/>
        <rFont val="標楷體"/>
        <family val="4"/>
        <charset val="136"/>
      </rPr>
      <t>寄養家庭寄養兒少人數</t>
    </r>
    <r>
      <rPr>
        <sz val="8.5"/>
        <rFont val="Times New Roman"/>
        <family val="1"/>
      </rPr>
      <t/>
    </r>
    <phoneticPr fontId="5" type="noConversion"/>
  </si>
  <si>
    <t>本市轄內特殊境遇家庭扶助補助人次。</t>
    <phoneticPr fontId="4" type="noConversion"/>
  </si>
  <si>
    <r>
      <rPr>
        <sz val="9"/>
        <rFont val="標楷體"/>
        <family val="4"/>
        <charset val="136"/>
      </rPr>
      <t>特殊境遇家庭補助人次</t>
    </r>
    <r>
      <rPr>
        <sz val="9"/>
        <rFont val="Times New Roman"/>
        <family val="1"/>
      </rPr>
      <t xml:space="preserve"> </t>
    </r>
    <phoneticPr fontId="5" type="noConversion"/>
  </si>
  <si>
    <t>符合特殊境遇家庭扶助條例規定，辦理扶助或認定身分之家庭。</t>
    <phoneticPr fontId="4" type="noConversion"/>
  </si>
  <si>
    <r>
      <rPr>
        <sz val="9"/>
        <rFont val="標楷體"/>
        <family val="4"/>
        <charset val="136"/>
      </rPr>
      <t>特殊境遇家庭人數</t>
    </r>
    <r>
      <rPr>
        <sz val="8.5"/>
        <rFont val="Times New Roman"/>
        <family val="1"/>
      </rPr>
      <t/>
    </r>
    <phoneticPr fontId="5" type="noConversion"/>
  </si>
  <si>
    <t>本市轄內專職婦女福利服務中心機構家數。</t>
    <phoneticPr fontId="4" type="noConversion"/>
  </si>
  <si>
    <r>
      <rPr>
        <sz val="9"/>
        <rFont val="標楷體"/>
        <family val="4"/>
        <charset val="136"/>
      </rPr>
      <t>所</t>
    </r>
    <phoneticPr fontId="5" type="noConversion"/>
  </si>
  <si>
    <r>
      <rPr>
        <sz val="9"/>
        <rFont val="標楷體"/>
        <family val="4"/>
        <charset val="136"/>
      </rPr>
      <t>婦女福利服務機構數</t>
    </r>
    <r>
      <rPr>
        <sz val="8.5"/>
        <rFont val="Times New Roman"/>
        <family val="1"/>
      </rPr>
      <t/>
    </r>
    <phoneticPr fontId="5" type="noConversion"/>
  </si>
  <si>
    <t>係指當年底由居家托育服務中心輔導管理之領有居家式托育服務證書之托育人員。</t>
    <phoneticPr fontId="4" type="noConversion"/>
  </si>
  <si>
    <r>
      <rPr>
        <sz val="9"/>
        <rFont val="標楷體"/>
        <family val="4"/>
        <charset val="136"/>
      </rPr>
      <t>居家托育服務人員數</t>
    </r>
    <phoneticPr fontId="5" type="noConversion"/>
  </si>
  <si>
    <r>
      <rPr>
        <sz val="9"/>
        <rFont val="標楷體"/>
        <family val="4"/>
        <charset val="136"/>
      </rPr>
      <t>當年底年滿</t>
    </r>
    <r>
      <rPr>
        <sz val="9"/>
        <rFont val="Times New Roman"/>
        <family val="1"/>
      </rPr>
      <t>65</t>
    </r>
    <r>
      <rPr>
        <sz val="9"/>
        <rFont val="標楷體"/>
        <family val="4"/>
        <charset val="136"/>
      </rPr>
      <t>歲以上獨自居住、或同住者無照顧能力、或經列冊需關懷之老人。</t>
    </r>
    <phoneticPr fontId="4" type="noConversion"/>
  </si>
  <si>
    <r>
      <rPr>
        <sz val="9"/>
        <rFont val="標楷體"/>
        <family val="4"/>
        <charset val="136"/>
      </rPr>
      <t>獨居老人</t>
    </r>
    <r>
      <rPr>
        <sz val="9"/>
        <rFont val="Times New Roman"/>
        <family val="1"/>
      </rPr>
      <t>(</t>
    </r>
    <r>
      <rPr>
        <sz val="9"/>
        <rFont val="標楷體"/>
        <family val="4"/>
        <charset val="136"/>
      </rPr>
      <t>列冊需關懷</t>
    </r>
    <r>
      <rPr>
        <sz val="9"/>
        <rFont val="Times New Roman"/>
        <family val="1"/>
      </rPr>
      <t>)</t>
    </r>
    <r>
      <rPr>
        <sz val="9"/>
        <rFont val="標楷體"/>
        <family val="4"/>
        <charset val="136"/>
      </rPr>
      <t>人數</t>
    </r>
    <r>
      <rPr>
        <sz val="8.5"/>
        <rFont val="Times New Roman"/>
        <family val="1"/>
      </rPr>
      <t/>
    </r>
    <phoneticPr fontId="5" type="noConversion"/>
  </si>
  <si>
    <t>當年底依據老人福利法及老人福利機構設立標準等規定成立之老人安養機構收容人數。</t>
    <phoneticPr fontId="4" type="noConversion"/>
  </si>
  <si>
    <r>
      <rPr>
        <sz val="9"/>
        <rFont val="標楷體"/>
        <family val="4"/>
        <charset val="136"/>
      </rPr>
      <t>安養機構收容人數</t>
    </r>
    <r>
      <rPr>
        <sz val="8.5"/>
        <rFont val="Times New Roman"/>
        <family val="1"/>
      </rPr>
      <t/>
    </r>
    <phoneticPr fontId="5" type="noConversion"/>
  </si>
  <si>
    <t>當年底依據老人福利法及老人福利機構設立標準等規定成立之老人養護收容人數。</t>
    <phoneticPr fontId="4" type="noConversion"/>
  </si>
  <si>
    <r>
      <rPr>
        <sz val="9"/>
        <rFont val="標楷體"/>
        <family val="4"/>
        <charset val="136"/>
      </rPr>
      <t>養護機構收容人數</t>
    </r>
    <r>
      <rPr>
        <sz val="8.5"/>
        <rFont val="Times New Roman"/>
        <family val="1"/>
      </rPr>
      <t/>
    </r>
    <phoneticPr fontId="5" type="noConversion"/>
  </si>
  <si>
    <t>當年底依據老人福利法及老人福利機構設立標準等規定成立之老人長期照護機構收容人數。</t>
    <phoneticPr fontId="4" type="noConversion"/>
  </si>
  <si>
    <r>
      <rPr>
        <sz val="9"/>
        <rFont val="標楷體"/>
        <family val="4"/>
        <charset val="136"/>
      </rPr>
      <t>長期照護機構收容人數</t>
    </r>
    <r>
      <rPr>
        <sz val="8.5"/>
        <rFont val="Times New Roman"/>
        <family val="1"/>
      </rPr>
      <t/>
    </r>
    <phoneticPr fontId="5" type="noConversion"/>
  </si>
  <si>
    <t>係指列冊管理並安置收容之街友人數。</t>
    <phoneticPr fontId="4" type="noConversion"/>
  </si>
  <si>
    <r>
      <rPr>
        <sz val="9"/>
        <rFont val="標楷體"/>
        <family val="4"/>
        <charset val="136"/>
      </rPr>
      <t>收容街友人數</t>
    </r>
    <phoneticPr fontId="5" type="noConversion"/>
  </si>
  <si>
    <r>
      <rPr>
        <sz val="9"/>
        <rFont val="標楷體"/>
        <family val="4"/>
        <charset val="136"/>
      </rPr>
      <t>指當年底低收入戶之戶數（以戶長性別區分）。低收入戶係指經申請戶籍所在地直轄市、縣</t>
    </r>
    <r>
      <rPr>
        <sz val="9"/>
        <rFont val="Times New Roman"/>
        <family val="1"/>
      </rPr>
      <t>(</t>
    </r>
    <r>
      <rPr>
        <sz val="9"/>
        <rFont val="標楷體"/>
        <family val="4"/>
        <charset val="136"/>
      </rPr>
      <t>市</t>
    </r>
    <r>
      <rPr>
        <sz val="9"/>
        <rFont val="Times New Roman"/>
        <family val="1"/>
      </rPr>
      <t>)</t>
    </r>
    <r>
      <rPr>
        <sz val="9"/>
        <rFont val="標楷體"/>
        <family val="4"/>
        <charset val="136"/>
      </rPr>
      <t>主管機關審核認定，符合家庭總收入，平均分配全家人口，每人每月在最低生活費以下，且家庭財產未超過中央、直轄市主管機關公告之當年度一定金額者。</t>
    </r>
    <phoneticPr fontId="4" type="noConversion"/>
  </si>
  <si>
    <r>
      <rPr>
        <sz val="9"/>
        <rFont val="標楷體"/>
        <family val="4"/>
        <charset val="136"/>
      </rPr>
      <t>低收入戶數按戶長性別</t>
    </r>
    <phoneticPr fontId="5" type="noConversion"/>
  </si>
  <si>
    <t>係指當年底列冊管理並提供相關服務之街友人數。</t>
    <phoneticPr fontId="4" type="noConversion"/>
  </si>
  <si>
    <r>
      <rPr>
        <sz val="9"/>
        <rFont val="標楷體"/>
        <family val="4"/>
        <charset val="136"/>
      </rPr>
      <t>列冊街友人數</t>
    </r>
    <phoneticPr fontId="5" type="noConversion"/>
  </si>
  <si>
    <r>
      <rPr>
        <sz val="9"/>
        <rFont val="標楷體"/>
        <family val="4"/>
        <charset val="136"/>
      </rPr>
      <t>指當年底原住民低收入戶之戶數</t>
    </r>
    <r>
      <rPr>
        <sz val="9"/>
        <rFont val="Times New Roman"/>
        <family val="1"/>
      </rPr>
      <t>(</t>
    </r>
    <r>
      <rPr>
        <sz val="9"/>
        <rFont val="標楷體"/>
        <family val="4"/>
        <charset val="136"/>
      </rPr>
      <t>以戶長性別區分</t>
    </r>
    <r>
      <rPr>
        <sz val="9"/>
        <rFont val="Times New Roman"/>
        <family val="1"/>
      </rPr>
      <t>)</t>
    </r>
    <r>
      <rPr>
        <sz val="9"/>
        <rFont val="標楷體"/>
        <family val="4"/>
        <charset val="136"/>
      </rPr>
      <t>，其中原住民戶之認定如下：</t>
    </r>
    <r>
      <rPr>
        <sz val="9"/>
        <rFont val="Times New Roman"/>
        <family val="1"/>
      </rPr>
      <t>1.</t>
    </r>
    <r>
      <rPr>
        <sz val="9"/>
        <rFont val="標楷體"/>
        <family val="4"/>
        <charset val="136"/>
      </rPr>
      <t>戶長為原住民者視為原住民戶</t>
    </r>
    <r>
      <rPr>
        <sz val="9"/>
        <rFont val="Times New Roman"/>
        <family val="1"/>
      </rPr>
      <t>(</t>
    </r>
    <r>
      <rPr>
        <sz val="9"/>
        <rFont val="標楷體"/>
        <family val="4"/>
        <charset val="136"/>
      </rPr>
      <t>以戶長性別區分</t>
    </r>
    <r>
      <rPr>
        <sz val="9"/>
        <rFont val="Times New Roman"/>
        <family val="1"/>
      </rPr>
      <t>)</t>
    </r>
    <r>
      <rPr>
        <sz val="9"/>
        <rFont val="標楷體"/>
        <family val="4"/>
        <charset val="136"/>
      </rPr>
      <t>。</t>
    </r>
    <r>
      <rPr>
        <sz val="9"/>
        <rFont val="Times New Roman"/>
        <family val="1"/>
      </rPr>
      <t>2.</t>
    </r>
    <r>
      <rPr>
        <sz val="9"/>
        <rFont val="標楷體"/>
        <family val="4"/>
        <charset val="136"/>
      </rPr>
      <t>戶長非原住民，如戶內原住民人口數較多時則判定為原住民戶。如原住民與非原住民之人口數相等時，則以年齡較長者是否具原住民身分判定為原住民戶或非原住民戶。</t>
    </r>
    <phoneticPr fontId="4" type="noConversion"/>
  </si>
  <si>
    <t>指當年底原住民低收入戶家庭列冊人數。</t>
    <phoneticPr fontId="4" type="noConversion"/>
  </si>
  <si>
    <r>
      <rPr>
        <sz val="9"/>
        <rFont val="標楷體"/>
        <family val="4"/>
        <charset val="136"/>
      </rPr>
      <t>原住民低收入戶</t>
    </r>
    <phoneticPr fontId="5" type="noConversion"/>
  </si>
  <si>
    <r>
      <rPr>
        <sz val="9"/>
        <rFont val="標楷體"/>
        <family val="4"/>
        <charset val="136"/>
      </rPr>
      <t>指當年底低收入戶家庭列冊人數。低收入戶係指經申請戶籍所在地直轄市、縣</t>
    </r>
    <r>
      <rPr>
        <sz val="9"/>
        <rFont val="Times New Roman"/>
        <family val="1"/>
      </rPr>
      <t>(</t>
    </r>
    <r>
      <rPr>
        <sz val="9"/>
        <rFont val="標楷體"/>
        <family val="4"/>
        <charset val="136"/>
      </rPr>
      <t>市</t>
    </r>
    <r>
      <rPr>
        <sz val="9"/>
        <rFont val="Times New Roman"/>
        <family val="1"/>
      </rPr>
      <t>)</t>
    </r>
    <r>
      <rPr>
        <sz val="9"/>
        <rFont val="標楷體"/>
        <family val="4"/>
        <charset val="136"/>
      </rPr>
      <t>主管機關審核認定，符合家庭總收入，平均分配全家人口，每人每月在最低生活費以下，且家庭財產未超過中央、直轄市主管機關公告之當年度一定金額者。</t>
    </r>
    <phoneticPr fontId="4" type="noConversion"/>
  </si>
  <si>
    <r>
      <rPr>
        <sz val="9"/>
        <rFont val="標楷體"/>
        <family val="4"/>
        <charset val="136"/>
      </rPr>
      <t>低收入戶人數</t>
    </r>
    <r>
      <rPr>
        <sz val="8.5"/>
        <rFont val="Times New Roman"/>
        <family val="1"/>
      </rPr>
      <t/>
    </r>
    <phoneticPr fontId="5" type="noConversion"/>
  </si>
  <si>
    <r>
      <rPr>
        <b/>
        <sz val="10"/>
        <color indexed="12"/>
        <rFont val="標楷體"/>
        <family val="4"/>
        <charset val="136"/>
      </rPr>
      <t>福利促進</t>
    </r>
    <r>
      <rPr>
        <b/>
        <sz val="10"/>
        <rFont val="Times New Roman"/>
        <family val="1"/>
      </rPr>
      <t xml:space="preserve">         </t>
    </r>
    <phoneticPr fontId="5" type="noConversion"/>
  </si>
  <si>
    <t>填報機關</t>
    <phoneticPr fontId="5" type="noConversion"/>
  </si>
  <si>
    <r>
      <rPr>
        <sz val="18"/>
        <rFont val="標楷體"/>
        <family val="4"/>
        <charset val="136"/>
      </rPr>
      <t>「高雄市按性別分類之主要統計指標」</t>
    </r>
    <r>
      <rPr>
        <sz val="18"/>
        <rFont val="Times New Roman"/>
        <family val="1"/>
      </rPr>
      <t xml:space="preserve">― </t>
    </r>
    <r>
      <rPr>
        <sz val="18"/>
        <rFont val="標楷體"/>
        <family val="4"/>
        <charset val="136"/>
      </rPr>
      <t>福利促進</t>
    </r>
    <phoneticPr fontId="5" type="noConversion"/>
  </si>
  <si>
    <t>本市依據志願服務法相關規定參與志願服務工作之社會大眾。</t>
    <phoneticPr fontId="4" type="noConversion"/>
  </si>
  <si>
    <t>依據老人福利法及老人福利機構設立標準等規定成立之老人長期照顧及安養機構年底實際照顧人數。</t>
    <phoneticPr fontId="22" type="noConversion"/>
  </si>
  <si>
    <t>依據老人福利法及老人福利機構設立標準等規定成立之老人長期照顧及安養機構內提供照護服務年底總人數。</t>
    <phoneticPr fontId="22" type="noConversion"/>
  </si>
  <si>
    <t>依據老人福利法及老人福利機構設立標準等規定成立之老人長期照顧及安養機構內提供照護服務年底照顧服務員人數。</t>
    <phoneticPr fontId="22" type="noConversion"/>
  </si>
  <si>
    <t>依據老人福利法及老人福利機構設立標準等規定成立之老人長期照顧及安養機構內提供照護服務年底社工人員人數。</t>
    <phoneticPr fontId="22" type="noConversion"/>
  </si>
  <si>
    <r>
      <rPr>
        <sz val="9"/>
        <rFont val="標楷體"/>
        <family val="4"/>
        <charset val="136"/>
      </rPr>
      <t>護理人員</t>
    </r>
    <phoneticPr fontId="4" type="noConversion"/>
  </si>
  <si>
    <r>
      <rPr>
        <sz val="18"/>
        <rFont val="標楷體"/>
        <family val="4"/>
        <charset val="136"/>
      </rPr>
      <t>「高雄市按性別分類之主要統計指標」</t>
    </r>
    <r>
      <rPr>
        <sz val="18"/>
        <rFont val="Times New Roman"/>
        <family val="1"/>
      </rPr>
      <t xml:space="preserve">― </t>
    </r>
    <r>
      <rPr>
        <sz val="18"/>
        <rFont val="標楷體"/>
        <family val="4"/>
        <charset val="136"/>
      </rPr>
      <t>健康維護</t>
    </r>
    <r>
      <rPr>
        <sz val="18"/>
        <rFont val="Times New Roman"/>
        <family val="1"/>
      </rPr>
      <t xml:space="preserve"> </t>
    </r>
    <phoneticPr fontId="5" type="noConversion"/>
  </si>
  <si>
    <t>指標定義</t>
    <phoneticPr fontId="4" type="noConversion"/>
  </si>
  <si>
    <r>
      <rPr>
        <b/>
        <sz val="9"/>
        <color indexed="12"/>
        <rFont val="標楷體"/>
        <family val="4"/>
        <charset val="136"/>
      </rPr>
      <t>健康維護</t>
    </r>
    <r>
      <rPr>
        <b/>
        <sz val="9"/>
        <rFont val="Times New Roman"/>
        <family val="1"/>
      </rPr>
      <t xml:space="preserve">            </t>
    </r>
    <phoneticPr fontId="5" type="noConversion"/>
  </si>
  <si>
    <t xml:space="preserve"> 老人福利機構實際現住人數</t>
    <phoneticPr fontId="5" type="noConversion"/>
  </si>
  <si>
    <t xml:space="preserve"> 老人福利機構照護人數</t>
    <phoneticPr fontId="5" type="noConversion"/>
  </si>
  <si>
    <t>依據老人福利法及老人福利機構設立標準等規定成立之老人長期照顧及安養機構內提供照護服務年底護理人員人數。</t>
    <phoneticPr fontId="22" type="noConversion"/>
  </si>
  <si>
    <t>中低收入老人特別照顧津貼領取人數</t>
    <phoneticPr fontId="5" type="noConversion"/>
  </si>
  <si>
    <r>
      <t>109</t>
    </r>
    <r>
      <rPr>
        <sz val="9"/>
        <rFont val="標楷體"/>
        <family val="4"/>
        <charset val="136"/>
      </rPr>
      <t>年</t>
    </r>
    <phoneticPr fontId="5" type="noConversion"/>
  </si>
  <si>
    <r>
      <t>110</t>
    </r>
    <r>
      <rPr>
        <sz val="9"/>
        <rFont val="標楷體"/>
        <family val="4"/>
        <charset val="136"/>
      </rPr>
      <t>年</t>
    </r>
    <phoneticPr fontId="5" type="noConversion"/>
  </si>
  <si>
    <r>
      <t>112</t>
    </r>
    <r>
      <rPr>
        <sz val="9"/>
        <rFont val="標楷體"/>
        <family val="4"/>
        <charset val="136"/>
      </rPr>
      <t>年</t>
    </r>
    <phoneticPr fontId="5" type="noConversion"/>
  </si>
  <si>
    <r>
      <rPr>
        <sz val="9"/>
        <color theme="1"/>
        <rFont val="標楷體"/>
        <family val="4"/>
        <charset val="136"/>
      </rPr>
      <t>人</t>
    </r>
    <r>
      <rPr>
        <sz val="9"/>
        <color theme="1"/>
        <rFont val="Times New Roman"/>
        <family val="1"/>
      </rPr>
      <t xml:space="preserve">  </t>
    </r>
    <phoneticPr fontId="5" type="noConversion"/>
  </si>
  <si>
    <r>
      <rPr>
        <sz val="9"/>
        <color theme="1"/>
        <rFont val="標楷體"/>
        <family val="4"/>
        <charset val="136"/>
      </rPr>
      <t>人</t>
    </r>
    <r>
      <rPr>
        <sz val="9"/>
        <color theme="1"/>
        <rFont val="Times New Roman"/>
        <family val="1"/>
      </rPr>
      <t xml:space="preserve"> </t>
    </r>
    <phoneticPr fontId="5" type="noConversion"/>
  </si>
  <si>
    <r>
      <rPr>
        <sz val="9"/>
        <color theme="1"/>
        <rFont val="標楷體"/>
        <family val="4"/>
        <charset val="136"/>
      </rPr>
      <t>人</t>
    </r>
    <phoneticPr fontId="5" type="noConversion"/>
  </si>
  <si>
    <r>
      <rPr>
        <sz val="9"/>
        <color theme="1"/>
        <rFont val="標楷體"/>
        <family val="4"/>
        <charset val="136"/>
      </rPr>
      <t>人</t>
    </r>
  </si>
  <si>
    <r>
      <rPr>
        <sz val="9"/>
        <color theme="1"/>
        <rFont val="標楷體"/>
        <family val="4"/>
        <charset val="136"/>
      </rPr>
      <t>受理性侵害通報受害者人數</t>
    </r>
  </si>
  <si>
    <r>
      <rPr>
        <sz val="9"/>
        <color theme="1"/>
        <rFont val="標楷體"/>
        <family val="4"/>
        <charset val="136"/>
      </rPr>
      <t>原住民性侵害通報受害者人數</t>
    </r>
    <phoneticPr fontId="5" type="noConversion"/>
  </si>
  <si>
    <r>
      <rPr>
        <sz val="9"/>
        <color theme="1"/>
        <rFont val="標楷體"/>
        <family val="4"/>
        <charset val="136"/>
      </rPr>
      <t>受理家庭暴力通報受害者人數</t>
    </r>
    <r>
      <rPr>
        <sz val="9"/>
        <color theme="1"/>
        <rFont val="Times New Roman"/>
        <family val="1"/>
      </rPr>
      <t>(</t>
    </r>
    <r>
      <rPr>
        <sz val="9"/>
        <color theme="1"/>
        <rFont val="標楷體"/>
        <family val="4"/>
        <charset val="136"/>
      </rPr>
      <t>不含兒少保護通報</t>
    </r>
    <r>
      <rPr>
        <sz val="9"/>
        <color theme="1"/>
        <rFont val="Times New Roman"/>
        <family val="1"/>
      </rPr>
      <t xml:space="preserve">) </t>
    </r>
    <phoneticPr fontId="5" type="noConversion"/>
  </si>
  <si>
    <r>
      <rPr>
        <sz val="9"/>
        <color theme="1"/>
        <rFont val="標楷體"/>
        <family val="4"/>
        <charset val="136"/>
      </rPr>
      <t>原住民家庭暴力通報受害者人數</t>
    </r>
    <phoneticPr fontId="5" type="noConversion"/>
  </si>
  <si>
    <r>
      <rPr>
        <sz val="9"/>
        <color theme="1"/>
        <rFont val="標楷體"/>
        <family val="4"/>
        <charset val="136"/>
      </rPr>
      <t>受理兒童少年保護案件通報受害者人數</t>
    </r>
    <phoneticPr fontId="4" type="noConversion"/>
  </si>
  <si>
    <r>
      <rPr>
        <sz val="9"/>
        <color theme="1"/>
        <rFont val="標楷體"/>
        <family val="4"/>
        <charset val="136"/>
      </rPr>
      <t>受理性騷擾案申訴成立案件</t>
    </r>
    <r>
      <rPr>
        <sz val="9"/>
        <color theme="1"/>
        <rFont val="Times New Roman"/>
        <family val="1"/>
      </rPr>
      <t>---</t>
    </r>
    <r>
      <rPr>
        <sz val="9"/>
        <color theme="1"/>
        <rFont val="標楷體"/>
        <family val="4"/>
        <charset val="136"/>
      </rPr>
      <t>申訴人</t>
    </r>
    <phoneticPr fontId="4" type="noConversion"/>
  </si>
  <si>
    <r>
      <rPr>
        <sz val="9"/>
        <color theme="1"/>
        <rFont val="標楷體"/>
        <family val="4"/>
        <charset val="136"/>
      </rPr>
      <t>受理性騷擾案申訴成立案件</t>
    </r>
    <r>
      <rPr>
        <sz val="9"/>
        <color theme="1"/>
        <rFont val="Times New Roman"/>
        <family val="1"/>
      </rPr>
      <t>---</t>
    </r>
    <r>
      <rPr>
        <sz val="9"/>
        <color theme="1"/>
        <rFont val="標楷體"/>
        <family val="4"/>
        <charset val="136"/>
      </rPr>
      <t>加害人</t>
    </r>
  </si>
  <si>
    <r>
      <rPr>
        <sz val="9"/>
        <color theme="1"/>
        <rFont val="標楷體"/>
        <family val="4"/>
        <charset val="136"/>
      </rPr>
      <t>查獲或救援兒少性剝削人數</t>
    </r>
    <phoneticPr fontId="5" type="noConversion"/>
  </si>
  <si>
    <r>
      <rPr>
        <sz val="9"/>
        <color theme="1"/>
        <rFont val="標楷體"/>
        <family val="4"/>
        <charset val="136"/>
      </rPr>
      <t>緊急短期安置兒少性剝削人數</t>
    </r>
    <phoneticPr fontId="4" type="noConversion"/>
  </si>
  <si>
    <r>
      <rPr>
        <sz val="9"/>
        <color theme="1"/>
        <rFont val="標楷體"/>
        <family val="4"/>
        <charset val="136"/>
      </rPr>
      <t>申請家庭暴力事件未成年子女會面、交往及交付之申請人數</t>
    </r>
    <phoneticPr fontId="5" type="noConversion"/>
  </si>
  <si>
    <r>
      <rPr>
        <sz val="9"/>
        <color theme="1"/>
        <rFont val="標楷體"/>
        <family val="4"/>
        <charset val="136"/>
      </rPr>
      <t>社會局</t>
    </r>
    <phoneticPr fontId="5" type="noConversion"/>
  </si>
  <si>
    <r>
      <rPr>
        <sz val="9"/>
        <color theme="1"/>
        <rFont val="標楷體"/>
        <family val="4"/>
        <charset val="136"/>
      </rPr>
      <t>全市志工人數</t>
    </r>
    <r>
      <rPr>
        <sz val="8.5"/>
        <rFont val="Times New Roman"/>
        <family val="1"/>
      </rPr>
      <t/>
    </r>
    <phoneticPr fontId="5" type="noConversion"/>
  </si>
  <si>
    <r>
      <rPr>
        <sz val="9"/>
        <color theme="1"/>
        <rFont val="標楷體"/>
        <family val="4"/>
        <charset val="136"/>
      </rPr>
      <t>民間團體理事長人數</t>
    </r>
    <r>
      <rPr>
        <sz val="8.5"/>
        <rFont val="Times New Roman"/>
        <family val="1"/>
      </rPr>
      <t/>
    </r>
    <phoneticPr fontId="5" type="noConversion"/>
  </si>
  <si>
    <r>
      <t>60-64</t>
    </r>
    <r>
      <rPr>
        <sz val="9"/>
        <color rgb="FF0000FF"/>
        <rFont val="標楷體"/>
        <family val="4"/>
        <charset val="136"/>
      </rPr>
      <t>歲</t>
    </r>
    <phoneticPr fontId="5" type="noConversion"/>
  </si>
  <si>
    <r>
      <rPr>
        <sz val="9"/>
        <rFont val="標楷體"/>
        <family val="4"/>
        <charset val="136"/>
      </rPr>
      <t>附註：1.國健署自</t>
    </r>
    <r>
      <rPr>
        <sz val="9"/>
        <rFont val="Times New Roman"/>
        <family val="1"/>
      </rPr>
      <t>108</t>
    </r>
    <r>
      <rPr>
        <sz val="9"/>
        <rFont val="標楷體"/>
        <family val="4"/>
        <charset val="136"/>
      </rPr>
      <t>年起輪流辦理青少年及成人之吸菸人口調查，故</t>
    </r>
    <r>
      <rPr>
        <sz val="9"/>
        <rFont val="Times New Roman"/>
        <family val="1"/>
      </rPr>
      <t>108</t>
    </r>
    <r>
      <rPr>
        <sz val="9"/>
        <rFont val="標楷體"/>
        <family val="4"/>
        <charset val="136"/>
      </rPr>
      <t>、</t>
    </r>
    <r>
      <rPr>
        <sz val="9"/>
        <rFont val="Times New Roman"/>
        <family val="1"/>
      </rPr>
      <t>110</t>
    </r>
    <r>
      <rPr>
        <sz val="9"/>
        <rFont val="標楷體"/>
        <family val="4"/>
        <charset val="136"/>
      </rPr>
      <t>、</t>
    </r>
    <r>
      <rPr>
        <sz val="9"/>
        <rFont val="Times New Roman"/>
        <family val="1"/>
      </rPr>
      <t>112</t>
    </r>
    <r>
      <rPr>
        <sz val="9"/>
        <rFont val="標楷體"/>
        <family val="4"/>
        <charset val="136"/>
      </rPr>
      <t>年無成人吸菸人口統計。</t>
    </r>
    <phoneticPr fontId="4" type="noConversion"/>
  </si>
  <si>
    <t xml:space="preserve">      2.各項最常從事的運動類型及平常做運動的目的係依教育部體育署「運動現況調查」結案報告書分類。</t>
    <phoneticPr fontId="4" type="noConversion"/>
  </si>
  <si>
    <r>
      <rPr>
        <sz val="9"/>
        <color theme="1"/>
        <rFont val="標楷體"/>
        <family val="4"/>
        <charset val="136"/>
      </rPr>
      <t>以強暴、脅迫、恐嚇、催眠術或其他違反其意願之方法而為性交之犯罪行為，地方政府主責機關接獲通報之原住民被害人數，在同一年度中，同一人不論通報多少次算</t>
    </r>
    <r>
      <rPr>
        <sz val="9"/>
        <color theme="1"/>
        <rFont val="Times New Roman"/>
        <family val="1"/>
      </rPr>
      <t>1</t>
    </r>
    <r>
      <rPr>
        <sz val="9"/>
        <color theme="1"/>
        <rFont val="標楷體"/>
        <family val="4"/>
        <charset val="136"/>
      </rPr>
      <t>次。</t>
    </r>
    <phoneticPr fontId="5" type="noConversion"/>
  </si>
  <si>
    <r>
      <rPr>
        <sz val="9"/>
        <color theme="1"/>
        <rFont val="標楷體"/>
        <family val="4"/>
        <charset val="136"/>
      </rPr>
      <t>家庭暴力防治法所稱家庭暴力者，謂家庭成員間實施身體或精神上不法侵害之行為，地方政府主責機關接獲通報被害人數，在同一年度中，同一人不論通報多少次算</t>
    </r>
    <r>
      <rPr>
        <sz val="9"/>
        <color theme="1"/>
        <rFont val="Times New Roman"/>
        <family val="1"/>
      </rPr>
      <t>1</t>
    </r>
    <r>
      <rPr>
        <sz val="9"/>
        <color theme="1"/>
        <rFont val="標楷體"/>
        <family val="4"/>
        <charset val="136"/>
      </rPr>
      <t>次。</t>
    </r>
    <r>
      <rPr>
        <sz val="9"/>
        <color theme="1"/>
        <rFont val="Times New Roman"/>
        <family val="1"/>
      </rPr>
      <t>(</t>
    </r>
    <r>
      <rPr>
        <sz val="9"/>
        <color theme="1"/>
        <rFont val="標楷體"/>
        <family val="4"/>
        <charset val="136"/>
      </rPr>
      <t>不含兒童及少年保護通報</t>
    </r>
    <r>
      <rPr>
        <sz val="9"/>
        <color theme="1"/>
        <rFont val="Times New Roman"/>
        <family val="1"/>
      </rPr>
      <t>)</t>
    </r>
    <r>
      <rPr>
        <sz val="9"/>
        <color theme="1"/>
        <rFont val="標楷體"/>
        <family val="4"/>
        <charset val="136"/>
      </rPr>
      <t>。</t>
    </r>
    <phoneticPr fontId="5" type="noConversion"/>
  </si>
  <si>
    <r>
      <rPr>
        <sz val="9"/>
        <color theme="1"/>
        <rFont val="標楷體"/>
        <family val="4"/>
        <charset val="136"/>
      </rPr>
      <t>家庭暴力防治法所稱家庭暴力者，謂家庭成員間實施身體或精神上不法侵害之行為，地方政府主責機關接獲通報之原住民被害人數，在同一年度中，同一人不論通報多少次算</t>
    </r>
    <r>
      <rPr>
        <sz val="9"/>
        <color theme="1"/>
        <rFont val="Times New Roman"/>
        <family val="1"/>
      </rPr>
      <t>1</t>
    </r>
    <r>
      <rPr>
        <sz val="9"/>
        <color theme="1"/>
        <rFont val="標楷體"/>
        <family val="4"/>
        <charset val="136"/>
      </rPr>
      <t>次。</t>
    </r>
    <phoneticPr fontId="5" type="noConversion"/>
  </si>
  <si>
    <r>
      <rPr>
        <sz val="9"/>
        <color theme="1"/>
        <rFont val="標楷體"/>
        <family val="4"/>
        <charset val="136"/>
      </rPr>
      <t>未滿</t>
    </r>
    <r>
      <rPr>
        <sz val="9"/>
        <color theme="1"/>
        <rFont val="Times New Roman"/>
        <family val="1"/>
      </rPr>
      <t>18</t>
    </r>
    <r>
      <rPr>
        <sz val="9"/>
        <color theme="1"/>
        <rFont val="標楷體"/>
        <family val="4"/>
        <charset val="136"/>
      </rPr>
      <t>歲之兒童或少年，因性剝削被查獲或救援之人數。</t>
    </r>
    <phoneticPr fontId="5" type="noConversion"/>
  </si>
  <si>
    <t>社會局</t>
    <phoneticPr fontId="4" type="noConversion"/>
  </si>
  <si>
    <t>人數</t>
    <phoneticPr fontId="5" type="noConversion"/>
  </si>
  <si>
    <r>
      <t>戶數</t>
    </r>
    <r>
      <rPr>
        <sz val="9"/>
        <rFont val="Times New Roman"/>
        <family val="1"/>
      </rPr>
      <t>(</t>
    </r>
    <r>
      <rPr>
        <sz val="9"/>
        <rFont val="標楷體"/>
        <family val="4"/>
        <charset val="136"/>
      </rPr>
      <t>戶長性別</t>
    </r>
    <r>
      <rPr>
        <sz val="9"/>
        <rFont val="Times New Roman"/>
        <family val="1"/>
      </rPr>
      <t>)</t>
    </r>
    <phoneticPr fontId="5" type="noConversion"/>
  </si>
  <si>
    <r>
      <rPr>
        <sz val="9"/>
        <color rgb="FF0000FF"/>
        <rFont val="標楷體"/>
        <family val="4"/>
        <charset val="136"/>
      </rPr>
      <t>－按年齡別分</t>
    </r>
    <phoneticPr fontId="5" type="noConversion"/>
  </si>
  <si>
    <r>
      <t>16-19</t>
    </r>
    <r>
      <rPr>
        <sz val="9"/>
        <color rgb="FF0000FF"/>
        <rFont val="標楷體"/>
        <family val="4"/>
        <charset val="136"/>
      </rPr>
      <t>歲</t>
    </r>
    <phoneticPr fontId="5" type="noConversion"/>
  </si>
  <si>
    <r>
      <t>20-29</t>
    </r>
    <r>
      <rPr>
        <sz val="9"/>
        <color rgb="FF0000FF"/>
        <rFont val="標楷體"/>
        <family val="4"/>
        <charset val="136"/>
      </rPr>
      <t>歲</t>
    </r>
    <phoneticPr fontId="5" type="noConversion"/>
  </si>
  <si>
    <r>
      <t>30-39</t>
    </r>
    <r>
      <rPr>
        <sz val="9"/>
        <color rgb="FF0000FF"/>
        <rFont val="標楷體"/>
        <family val="4"/>
        <charset val="136"/>
      </rPr>
      <t>歲</t>
    </r>
    <phoneticPr fontId="5" type="noConversion"/>
  </si>
  <si>
    <r>
      <t>40-49</t>
    </r>
    <r>
      <rPr>
        <sz val="9"/>
        <color rgb="FF0000FF"/>
        <rFont val="標楷體"/>
        <family val="4"/>
        <charset val="136"/>
      </rPr>
      <t>歲</t>
    </r>
    <phoneticPr fontId="5" type="noConversion"/>
  </si>
  <si>
    <r>
      <t>50-59</t>
    </r>
    <r>
      <rPr>
        <sz val="9"/>
        <color rgb="FF0000FF"/>
        <rFont val="標楷體"/>
        <family val="4"/>
        <charset val="136"/>
      </rPr>
      <t>歲</t>
    </r>
    <phoneticPr fontId="5" type="noConversion"/>
  </si>
  <si>
    <r>
      <rPr>
        <sz val="9"/>
        <color rgb="FF0000FF"/>
        <rFont val="標楷體"/>
        <family val="4"/>
        <charset val="136"/>
      </rPr>
      <t>請領中低收入老人特別照顧津貼之</t>
    </r>
    <r>
      <rPr>
        <sz val="9"/>
        <color rgb="FF0000FF"/>
        <rFont val="Times New Roman"/>
        <family val="1"/>
      </rPr>
      <t>16-19</t>
    </r>
    <r>
      <rPr>
        <sz val="9"/>
        <color rgb="FF0000FF"/>
        <rFont val="標楷體"/>
        <family val="4"/>
        <charset val="136"/>
      </rPr>
      <t>歲人數。</t>
    </r>
    <phoneticPr fontId="4" type="noConversion"/>
  </si>
  <si>
    <r>
      <rPr>
        <sz val="9"/>
        <color rgb="FF0000FF"/>
        <rFont val="標楷體"/>
        <family val="4"/>
        <charset val="136"/>
      </rPr>
      <t>請領中低收入老人特別照顧津貼之</t>
    </r>
    <r>
      <rPr>
        <sz val="9"/>
        <color rgb="FF0000FF"/>
        <rFont val="Times New Roman"/>
        <family val="1"/>
      </rPr>
      <t>20-29</t>
    </r>
    <r>
      <rPr>
        <sz val="9"/>
        <color rgb="FF0000FF"/>
        <rFont val="標楷體"/>
        <family val="4"/>
        <charset val="136"/>
      </rPr>
      <t>歲人數。</t>
    </r>
    <phoneticPr fontId="4" type="noConversion"/>
  </si>
  <si>
    <r>
      <rPr>
        <sz val="9"/>
        <color rgb="FF0000FF"/>
        <rFont val="標楷體"/>
        <family val="4"/>
        <charset val="136"/>
      </rPr>
      <t>請領中低收入老人特別照顧津貼之</t>
    </r>
    <r>
      <rPr>
        <sz val="9"/>
        <color rgb="FF0000FF"/>
        <rFont val="Times New Roman"/>
        <family val="1"/>
      </rPr>
      <t>30-39</t>
    </r>
    <r>
      <rPr>
        <sz val="9"/>
        <color rgb="FF0000FF"/>
        <rFont val="標楷體"/>
        <family val="4"/>
        <charset val="136"/>
      </rPr>
      <t>歲人數。</t>
    </r>
    <phoneticPr fontId="4" type="noConversion"/>
  </si>
  <si>
    <r>
      <rPr>
        <sz val="9"/>
        <color rgb="FF0000FF"/>
        <rFont val="標楷體"/>
        <family val="4"/>
        <charset val="136"/>
      </rPr>
      <t>請領中低收入老人特別照顧津貼之</t>
    </r>
    <r>
      <rPr>
        <sz val="9"/>
        <color rgb="FF0000FF"/>
        <rFont val="Times New Roman"/>
        <family val="1"/>
      </rPr>
      <t>40-49</t>
    </r>
    <r>
      <rPr>
        <sz val="9"/>
        <color rgb="FF0000FF"/>
        <rFont val="標楷體"/>
        <family val="4"/>
        <charset val="136"/>
      </rPr>
      <t>歲人數。</t>
    </r>
    <phoneticPr fontId="4" type="noConversion"/>
  </si>
  <si>
    <r>
      <rPr>
        <sz val="9"/>
        <color rgb="FF0000FF"/>
        <rFont val="標楷體"/>
        <family val="4"/>
        <charset val="136"/>
      </rPr>
      <t>請領中低收入老人特別照顧津貼之</t>
    </r>
    <r>
      <rPr>
        <sz val="9"/>
        <color rgb="FF0000FF"/>
        <rFont val="Times New Roman"/>
        <family val="1"/>
      </rPr>
      <t>50-59</t>
    </r>
    <r>
      <rPr>
        <sz val="9"/>
        <color rgb="FF0000FF"/>
        <rFont val="標楷體"/>
        <family val="4"/>
        <charset val="136"/>
      </rPr>
      <t>歲人數。</t>
    </r>
    <phoneticPr fontId="4" type="noConversion"/>
  </si>
  <si>
    <r>
      <rPr>
        <sz val="9"/>
        <color rgb="FF0000FF"/>
        <rFont val="標楷體"/>
        <family val="4"/>
        <charset val="136"/>
      </rPr>
      <t>請領中低收入老人特別照顧津貼之</t>
    </r>
    <r>
      <rPr>
        <sz val="9"/>
        <color rgb="FF0000FF"/>
        <rFont val="Times New Roman"/>
        <family val="1"/>
      </rPr>
      <t>60-64</t>
    </r>
    <r>
      <rPr>
        <sz val="9"/>
        <color rgb="FF0000FF"/>
        <rFont val="標楷體"/>
        <family val="4"/>
        <charset val="136"/>
      </rPr>
      <t>歲人數。</t>
    </r>
    <phoneticPr fontId="4" type="noConversion"/>
  </si>
  <si>
    <t>－按身心障礙別</t>
    <phoneticPr fontId="5" type="noConversion"/>
  </si>
  <si>
    <t>以強暴、脅迫、恐嚇、催眠術、其他違反其意願之方法或對未滿16歲之未成年而為性交或性猥褻之犯罪行為，地方政府主責機關接獲通報之被害人數，在同一年度中，同一人不論通報多少次算1次。</t>
    <phoneticPr fontId="5" type="noConversion"/>
  </si>
  <si>
    <t>非身心障礙者</t>
    <phoneticPr fontId="5" type="noConversion"/>
  </si>
  <si>
    <t>疑似或確定身心障礙者</t>
    <phoneticPr fontId="5" type="noConversion"/>
  </si>
  <si>
    <t>智障</t>
    <phoneticPr fontId="5" type="noConversion"/>
  </si>
  <si>
    <t>視障</t>
    <phoneticPr fontId="5" type="noConversion"/>
  </si>
  <si>
    <t>精神障礙</t>
    <phoneticPr fontId="5" type="noConversion"/>
  </si>
  <si>
    <t>聲（語）障</t>
    <phoneticPr fontId="5" type="noConversion"/>
  </si>
  <si>
    <t>聽障</t>
    <phoneticPr fontId="5" type="noConversion"/>
  </si>
  <si>
    <t>肢障</t>
    <phoneticPr fontId="5" type="noConversion"/>
  </si>
  <si>
    <t>多重障礙</t>
    <phoneticPr fontId="5" type="noConversion"/>
  </si>
  <si>
    <t>其他障礙</t>
    <phoneticPr fontId="5" type="noConversion"/>
  </si>
  <si>
    <t>不詳</t>
    <phoneticPr fontId="5" type="noConversion"/>
  </si>
  <si>
    <t>以強暴、脅迫、恐嚇、催眠術、其他違反其意願之方法或對未滿16歲之未成年而為性交或性猥褻之犯罪行為，地方政府主責機關接獲通報之非身心障礙者被害人數，在同一年度中，同一人不論通報多少次算1次。</t>
    <phoneticPr fontId="5" type="noConversion"/>
  </si>
  <si>
    <t>以強暴、脅迫、恐嚇、催眠術、其他違反其意願之方法或對未滿16歲之未成年而為性交或性猥褻之犯罪行為，地方政府主責機關接獲通報之疑似或確定身心障礙者被害人數，在同一年度中，同一人不論通報多少次算1次。</t>
    <phoneticPr fontId="5" type="noConversion"/>
  </si>
  <si>
    <t>以強暴、脅迫、恐嚇、催眠術、其他違反其意願之方法或對未滿16歲之未成年而為性交或性猥褻之犯罪行為，地方政府主責機關接獲通報之疑似或確定智障者被害人數，在同一年度中，同一人不論通報多少次算1次。</t>
    <phoneticPr fontId="5" type="noConversion"/>
  </si>
  <si>
    <t>以強暴、脅迫、恐嚇、催眠術、其他違反其意願之方法或對未滿16歲之未成年而為性交或性猥褻之犯罪行為，地方政府主責機關接獲通報之疑似或確定視障者被害人數，在同一年度中，同一人不論通報多少次算1次。</t>
    <phoneticPr fontId="5" type="noConversion"/>
  </si>
  <si>
    <t>以強暴、脅迫、恐嚇、催眠術、其他違反其意願之方法或對未滿16歲之未成年而為性交或性猥褻之犯罪行為，地方政府主責機關接獲通報之疑似或確定精神障礙者被害人數，在同一年度中，同一人不論通報多少次算1次。</t>
    <phoneticPr fontId="5" type="noConversion"/>
  </si>
  <si>
    <t>以強暴、脅迫、恐嚇、催眠術、其他違反其意願之方法或對未滿16歲之未成年而為性交或性猥褻之犯罪行為，地方政府主責機關接獲通報之疑似或確定聲（語）障者被害人數，在同一年度中，同一人不論通報多少次算1次。</t>
    <phoneticPr fontId="5" type="noConversion"/>
  </si>
  <si>
    <t>以強暴、脅迫、恐嚇、催眠術、其他違反其意願之方法或對未滿16歲之未成年而為性交或性猥褻之犯罪行為，地方政府主責機關接獲通報之疑似或確定聽障者被害人數，在同一年度中，同一人不論通報多少次算1次。</t>
    <phoneticPr fontId="5" type="noConversion"/>
  </si>
  <si>
    <t>以強暴、脅迫、恐嚇、催眠術、其他違反其意願之方法或對未滿16歲之未成年而為性交或性猥褻之犯罪行為，地方政府主責機關接獲通報之疑似或確定肢障者被害人數，在同一年度中，同一人不論通報多少次算1次。</t>
    <phoneticPr fontId="5" type="noConversion"/>
  </si>
  <si>
    <t>以強暴、脅迫、恐嚇、催眠術、其他違反其意願之方法或對未滿16歲之未成年而為性交或性猥褻之犯罪行為，地方政府主責機關接獲通報之疑似或確定多重障礙者被害人數，在同一年度中，同一人不論通報多少次算1次。</t>
    <phoneticPr fontId="5" type="noConversion"/>
  </si>
  <si>
    <t>以強暴、脅迫、恐嚇、催眠術、其他違反其意願之方法或對未滿16歲之未成年而為性交或性猥褻之犯罪行為，地方政府主責機關接獲通報之疑似或確定其他障礙者被害人數，在同一年度中，同一人不論通報多少次算1次。</t>
    <phoneticPr fontId="5" type="noConversion"/>
  </si>
  <si>
    <t>以強暴、脅迫、恐嚇、催眠術、其他違反其意願之方法或對未滿16歲之未成年而為性交或性猥褻之犯罪行為，地方政府主責機關接獲通報之身心障礙者情形不詳者被害人數，在同一年度中，同一人不論通報多少次算1次。</t>
    <phoneticPr fontId="5" type="noConversion"/>
  </si>
  <si>
    <t>社區發展協會理事長人數</t>
    <phoneticPr fontId="5" type="noConversion"/>
  </si>
  <si>
    <r>
      <rPr>
        <sz val="9"/>
        <color theme="1"/>
        <rFont val="標楷體"/>
        <family val="4"/>
        <charset val="136"/>
      </rPr>
      <t xml:space="preserve">設立於本市社區發展協會之理事長人數。
</t>
    </r>
  </si>
  <si>
    <r>
      <rPr>
        <sz val="9"/>
        <color theme="1"/>
        <rFont val="標楷體"/>
        <family val="4"/>
        <charset val="136"/>
      </rPr>
      <t xml:space="preserve">設立於本市民間團體之理事長人數。
</t>
    </r>
  </si>
  <si>
    <r>
      <rPr>
        <b/>
        <sz val="10"/>
        <color rgb="FF0000FF"/>
        <rFont val="標楷體"/>
        <family val="4"/>
        <charset val="136"/>
      </rPr>
      <t>福利促進</t>
    </r>
    <r>
      <rPr>
        <b/>
        <sz val="10"/>
        <color rgb="FF0000FF"/>
        <rFont val="Times New Roman"/>
        <family val="1"/>
      </rPr>
      <t xml:space="preserve">         </t>
    </r>
    <phoneticPr fontId="5" type="noConversion"/>
  </si>
  <si>
    <t>-</t>
    <phoneticPr fontId="4" type="noConversion"/>
  </si>
  <si>
    <t xml:space="preserve"> - </t>
  </si>
  <si>
    <t>-</t>
  </si>
  <si>
    <r>
      <t>(</t>
    </r>
    <r>
      <rPr>
        <sz val="9"/>
        <color rgb="FFFF0000"/>
        <rFont val="微軟正黑體"/>
        <family val="1"/>
        <charset val="136"/>
      </rPr>
      <t>新增)</t>
    </r>
    <r>
      <rPr>
        <sz val="9"/>
        <color rgb="FFFF0000"/>
        <rFont val="Times New Roman"/>
        <family val="1"/>
      </rPr>
      <t>281</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</si>
</sst>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76" formatCode="_-* ###\ ##0.0;_-* \-###\ ##0.0;_-* &quot;－&quot;"/>
    <numFmt numFmtId="177" formatCode="_-* #,##0.00_-;\-* #,##0.00_-;_-* &quot;-&quot;_-;_-@_-"/>
    <numFmt numFmtId="178" formatCode="_-* #,##0.0_-;\-* #,##0.0_-;_-* &quot;-&quot;?_-;_-@_-"/>
    <numFmt numFmtId="179" formatCode="_-* ###\ ##0.0_-;_-* \-###\ ##0.0_-;_-* &quot;－&quot;_-;_-@_-"/>
    <numFmt numFmtId="180" formatCode="_-* #,##0_-;\-* #,##0_-;_-* &quot;－&quot;_-;_-@_-"/>
    <numFmt numFmtId="181" formatCode="_-* #,##0_-;\-* #,##0_-;_-* &quot;-&quot;?_-;_-@_-"/>
  </numFmts>
  <fonts count="42">
    <font>
      <sz val="12"/>
      <color theme="1"/>
      <name val="新細明體"/>
      <family val="2"/>
      <charset val="136"/>
      <scheme val="minor"/>
    </font>
    <font>
      <sz val="12"/>
      <color indexed="8"/>
      <name val="新細明體"/>
      <family val="1"/>
      <charset val="136"/>
    </font>
    <font>
      <sz val="18"/>
      <name val="Times New Roman"/>
      <family val="1"/>
    </font>
    <font>
      <sz val="18"/>
      <name val="標楷體"/>
      <family val="4"/>
      <charset val="136"/>
    </font>
    <font>
      <sz val="9"/>
      <name val="新細明體"/>
      <family val="2"/>
      <charset val="136"/>
      <scheme val="minor"/>
    </font>
    <font>
      <sz val="9"/>
      <name val="細明體"/>
      <family val="3"/>
      <charset val="136"/>
    </font>
    <font>
      <sz val="12"/>
      <color theme="1"/>
      <name val="Times New Roman"/>
      <family val="1"/>
    </font>
    <font>
      <sz val="9"/>
      <name val="標楷體"/>
      <family val="4"/>
      <charset val="136"/>
    </font>
    <font>
      <sz val="8.5"/>
      <name val="Times New Roman"/>
      <family val="1"/>
    </font>
    <font>
      <sz val="9"/>
      <name val="Times New Roman"/>
      <family val="1"/>
    </font>
    <font>
      <sz val="9"/>
      <color indexed="8"/>
      <name val="Times New Roman"/>
      <family val="1"/>
    </font>
    <font>
      <sz val="9"/>
      <color indexed="8"/>
      <name val="標楷體"/>
      <family val="4"/>
      <charset val="136"/>
    </font>
    <font>
      <b/>
      <sz val="10"/>
      <color indexed="12"/>
      <name val="Times New Roman"/>
      <family val="1"/>
    </font>
    <font>
      <b/>
      <sz val="10"/>
      <color indexed="12"/>
      <name val="標楷體"/>
      <family val="4"/>
      <charset val="136"/>
    </font>
    <font>
      <sz val="10"/>
      <color indexed="12"/>
      <name val="Times New Roman"/>
      <family val="1"/>
    </font>
    <font>
      <sz val="12"/>
      <name val="新細明體"/>
      <family val="2"/>
      <charset val="136"/>
      <scheme val="minor"/>
    </font>
    <font>
      <sz val="9"/>
      <color rgb="FF0000FF"/>
      <name val="標楷體"/>
      <family val="4"/>
      <charset val="136"/>
    </font>
    <font>
      <sz val="9"/>
      <name val="華康細明體"/>
      <family val="3"/>
      <charset val="136"/>
    </font>
    <font>
      <sz val="12"/>
      <name val="Times New Roman"/>
      <family val="1"/>
    </font>
    <font>
      <sz val="9"/>
      <color theme="1"/>
      <name val="標楷體"/>
      <family val="4"/>
      <charset val="136"/>
    </font>
    <font>
      <sz val="12"/>
      <color theme="1"/>
      <name val="新細明體"/>
      <family val="1"/>
      <charset val="136"/>
      <scheme val="minor"/>
    </font>
    <font>
      <sz val="12"/>
      <color rgb="FF000000"/>
      <name val="新細明體"/>
      <family val="1"/>
      <charset val="136"/>
    </font>
    <font>
      <sz val="9"/>
      <name val="新細明體"/>
      <family val="1"/>
      <charset val="136"/>
    </font>
    <font>
      <sz val="9"/>
      <color rgb="FF0000FF"/>
      <name val="Times New Roman"/>
      <family val="1"/>
    </font>
    <font>
      <b/>
      <sz val="10"/>
      <name val="Times New Roman"/>
      <family val="1"/>
    </font>
    <font>
      <sz val="9"/>
      <name val="新細明體"/>
      <family val="1"/>
      <charset val="136"/>
      <scheme val="minor"/>
    </font>
    <font>
      <sz val="9"/>
      <color theme="1"/>
      <name val="Times New Roman"/>
      <family val="1"/>
    </font>
    <font>
      <sz val="8.5"/>
      <color theme="1"/>
      <name val="Times New Roman"/>
      <family val="1"/>
    </font>
    <font>
      <sz val="10"/>
      <color theme="1"/>
      <name val="Times New Roman"/>
      <family val="1"/>
    </font>
    <font>
      <b/>
      <sz val="10"/>
      <color rgb="FF0000FF"/>
      <name val="Times New Roman"/>
      <family val="1"/>
    </font>
    <font>
      <b/>
      <sz val="10"/>
      <color rgb="FF0000FF"/>
      <name val="標楷體"/>
      <family val="4"/>
      <charset val="136"/>
    </font>
    <font>
      <sz val="12"/>
      <name val="標楷體"/>
      <family val="4"/>
      <charset val="136"/>
    </font>
    <font>
      <sz val="12"/>
      <color theme="1"/>
      <name val="標楷體"/>
      <family val="4"/>
      <charset val="136"/>
    </font>
    <font>
      <b/>
      <sz val="9"/>
      <color indexed="12"/>
      <name val="Times New Roman"/>
      <family val="1"/>
    </font>
    <font>
      <b/>
      <sz val="9"/>
      <color indexed="12"/>
      <name val="標楷體"/>
      <family val="4"/>
      <charset val="136"/>
    </font>
    <font>
      <b/>
      <sz val="9"/>
      <name val="Times New Roman"/>
      <family val="1"/>
    </font>
    <font>
      <sz val="8.5"/>
      <color indexed="8"/>
      <name val="Times New Roman"/>
      <family val="1"/>
    </font>
    <font>
      <sz val="12"/>
      <color rgb="FFFF0000"/>
      <name val="新細明體"/>
      <family val="2"/>
      <charset val="136"/>
      <scheme val="minor"/>
    </font>
    <font>
      <sz val="9"/>
      <color rgb="FFFF0000"/>
      <name val="標楷體"/>
      <family val="4"/>
      <charset val="136"/>
    </font>
    <font>
      <sz val="8.5"/>
      <color rgb="FF0000FF"/>
      <name val="Times New Roman"/>
      <family val="1"/>
    </font>
    <font>
      <sz val="9"/>
      <color rgb="FFFF0000"/>
      <name val="Times New Roman"/>
      <family val="1"/>
    </font>
    <font>
      <sz val="9"/>
      <color rgb="FFFF0000"/>
      <name val="微軟正黑體"/>
      <family val="1"/>
      <charset val="136"/>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9">
    <xf numFmtId="0" fontId="0" fillId="0" borderId="0">
      <alignment vertical="center"/>
    </xf>
    <xf numFmtId="0" fontId="1" fillId="0" borderId="0">
      <alignment vertical="top"/>
    </xf>
    <xf numFmtId="179" fontId="17" fillId="0" borderId="0"/>
    <xf numFmtId="176" fontId="17" fillId="0" borderId="11" applyBorder="0" applyAlignment="0"/>
    <xf numFmtId="0" fontId="20" fillId="0" borderId="0">
      <alignment vertical="top"/>
    </xf>
    <xf numFmtId="0" fontId="21" fillId="0" borderId="0">
      <alignment vertical="center"/>
    </xf>
    <xf numFmtId="43" fontId="1" fillId="0" borderId="0" applyFont="0" applyFill="0" applyBorder="0" applyAlignment="0" applyProtection="0">
      <alignment vertical="center"/>
    </xf>
    <xf numFmtId="0" fontId="1" fillId="0" borderId="0">
      <alignment vertical="top"/>
    </xf>
    <xf numFmtId="43" fontId="1" fillId="0" borderId="0" applyFont="0" applyFill="0" applyBorder="0" applyAlignment="0" applyProtection="0">
      <alignment vertical="center"/>
    </xf>
  </cellStyleXfs>
  <cellXfs count="245">
    <xf numFmtId="0" fontId="0" fillId="0" borderId="0" xfId="0">
      <alignment vertical="center"/>
    </xf>
    <xf numFmtId="0" fontId="7" fillId="0" borderId="0" xfId="1" applyFont="1" applyAlignment="1">
      <alignment vertical="center"/>
    </xf>
    <xf numFmtId="0" fontId="8" fillId="0" borderId="0" xfId="1" applyFont="1">
      <alignment vertical="top"/>
    </xf>
    <xf numFmtId="0" fontId="9" fillId="0" borderId="0" xfId="1" applyFont="1" applyAlignment="1">
      <alignment horizontal="center" vertical="top"/>
    </xf>
    <xf numFmtId="0" fontId="10" fillId="0" borderId="0" xfId="1" applyFont="1">
      <alignment vertical="top"/>
    </xf>
    <xf numFmtId="0" fontId="10"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center" vertical="center" shrinkToFit="1"/>
    </xf>
    <xf numFmtId="0" fontId="11" fillId="0" borderId="0" xfId="1" applyFont="1">
      <alignment vertical="top"/>
    </xf>
    <xf numFmtId="0" fontId="7" fillId="0" borderId="3" xfId="1" applyFont="1" applyBorder="1" applyAlignment="1">
      <alignment horizontal="center" vertical="center" wrapText="1"/>
    </xf>
    <xf numFmtId="0" fontId="9" fillId="0" borderId="3" xfId="1" applyFont="1" applyBorder="1" applyAlignment="1">
      <alignment horizontal="center" vertical="center" wrapText="1"/>
    </xf>
    <xf numFmtId="0" fontId="0" fillId="0" borderId="0" xfId="0" applyAlignment="1">
      <alignment horizontal="center" vertical="center"/>
    </xf>
    <xf numFmtId="41" fontId="9" fillId="0" borderId="0" xfId="1" applyNumberFormat="1" applyFont="1" applyAlignment="1">
      <alignment horizontal="right" vertical="center"/>
    </xf>
    <xf numFmtId="0" fontId="15" fillId="0" borderId="0" xfId="0" applyFont="1">
      <alignment vertical="center"/>
    </xf>
    <xf numFmtId="0" fontId="9" fillId="0" borderId="0" xfId="0" applyFont="1">
      <alignment vertical="center"/>
    </xf>
    <xf numFmtId="0" fontId="18" fillId="0" borderId="0" xfId="0" applyFont="1">
      <alignment vertical="center"/>
    </xf>
    <xf numFmtId="0" fontId="6" fillId="0" borderId="0" xfId="0" applyFont="1">
      <alignment vertical="center"/>
    </xf>
    <xf numFmtId="0" fontId="18" fillId="0" borderId="0" xfId="0" applyFont="1" applyAlignment="1">
      <alignment horizontal="left" vertical="center" wrapText="1"/>
    </xf>
    <xf numFmtId="0" fontId="6" fillId="0" borderId="0" xfId="0" applyFont="1" applyAlignment="1">
      <alignment vertical="center" shrinkToFit="1"/>
    </xf>
    <xf numFmtId="0" fontId="19" fillId="0" borderId="0" xfId="0" applyFont="1">
      <alignment vertical="center"/>
    </xf>
    <xf numFmtId="0" fontId="9" fillId="0" borderId="1" xfId="1" applyFont="1" applyBorder="1" applyAlignment="1">
      <alignment horizontal="center" vertical="top"/>
    </xf>
    <xf numFmtId="0" fontId="9" fillId="0" borderId="0" xfId="4" applyFont="1" applyAlignment="1">
      <alignment horizontal="left" vertical="center" wrapText="1"/>
    </xf>
    <xf numFmtId="0" fontId="7" fillId="0" borderId="0" xfId="0" applyFont="1">
      <alignment vertical="center"/>
    </xf>
    <xf numFmtId="41" fontId="9" fillId="0" borderId="1" xfId="1" applyNumberFormat="1" applyFont="1" applyBorder="1" applyAlignment="1">
      <alignment horizontal="right" vertical="center"/>
    </xf>
    <xf numFmtId="0" fontId="19" fillId="0" borderId="10" xfId="1" applyFont="1" applyBorder="1" applyAlignment="1">
      <alignment horizontal="left" vertical="center" indent="1"/>
    </xf>
    <xf numFmtId="0" fontId="10" fillId="0" borderId="1" xfId="0" applyFont="1" applyBorder="1" applyAlignment="1">
      <alignment horizontal="center" vertical="center" shrinkToFit="1"/>
    </xf>
    <xf numFmtId="0" fontId="10" fillId="0" borderId="1" xfId="0" applyFont="1" applyBorder="1" applyAlignment="1">
      <alignment horizontal="center" vertical="center"/>
    </xf>
    <xf numFmtId="0" fontId="10" fillId="0" borderId="1" xfId="1" applyFont="1" applyBorder="1">
      <alignment vertical="top"/>
    </xf>
    <xf numFmtId="0" fontId="8" fillId="0" borderId="1" xfId="1" applyFont="1" applyBorder="1">
      <alignment vertical="top"/>
    </xf>
    <xf numFmtId="0" fontId="6" fillId="0" borderId="0" xfId="0" applyFont="1" applyAlignment="1">
      <alignment horizontal="left" vertical="center" wrapText="1"/>
    </xf>
    <xf numFmtId="0" fontId="10" fillId="0" borderId="0" xfId="0" applyFont="1" applyAlignment="1">
      <alignment horizontal="left" vertical="center" wrapText="1"/>
    </xf>
    <xf numFmtId="0" fontId="26" fillId="0" borderId="1" xfId="0" applyFont="1" applyBorder="1" applyAlignment="1">
      <alignment horizontal="center" vertical="center"/>
    </xf>
    <xf numFmtId="0" fontId="32" fillId="0" borderId="0" xfId="0" applyFont="1">
      <alignment vertical="center"/>
    </xf>
    <xf numFmtId="0" fontId="18" fillId="0" borderId="0" xfId="0" applyFont="1" applyAlignment="1">
      <alignment vertical="center" shrinkToFit="1"/>
    </xf>
    <xf numFmtId="0" fontId="0" fillId="0" borderId="0" xfId="0" applyAlignment="1">
      <alignment vertical="center" shrinkToFit="1"/>
    </xf>
    <xf numFmtId="0" fontId="15" fillId="0" borderId="0" xfId="0" applyFont="1" applyAlignment="1">
      <alignment vertical="center" shrinkToFit="1"/>
    </xf>
    <xf numFmtId="0" fontId="9" fillId="0" borderId="0" xfId="1" applyFont="1" applyAlignment="1">
      <alignment horizontal="left" vertical="center"/>
    </xf>
    <xf numFmtId="0" fontId="11" fillId="0" borderId="1" xfId="0" applyFont="1" applyBorder="1" applyAlignment="1">
      <alignment horizontal="center" vertical="center" shrinkToFit="1"/>
    </xf>
    <xf numFmtId="0" fontId="36" fillId="0" borderId="1" xfId="1" applyFont="1" applyBorder="1">
      <alignment vertical="top"/>
    </xf>
    <xf numFmtId="0" fontId="7" fillId="0" borderId="0" xfId="0" applyFont="1" applyAlignment="1">
      <alignment horizontal="left" vertical="center" wrapText="1"/>
    </xf>
    <xf numFmtId="0" fontId="31" fillId="0" borderId="0" xfId="0" applyFont="1" applyAlignment="1">
      <alignment horizontal="left" vertical="center" wrapText="1"/>
    </xf>
    <xf numFmtId="41" fontId="26" fillId="0" borderId="0" xfId="1" applyNumberFormat="1" applyFont="1" applyAlignment="1">
      <alignment horizontal="right" vertical="center"/>
    </xf>
    <xf numFmtId="0" fontId="26" fillId="0" borderId="8" xfId="1" applyFont="1" applyBorder="1" applyAlignment="1">
      <alignment horizontal="center" vertical="center"/>
    </xf>
    <xf numFmtId="0" fontId="26" fillId="0" borderId="9" xfId="1" applyFont="1" applyBorder="1" applyAlignment="1">
      <alignment vertical="center"/>
    </xf>
    <xf numFmtId="0" fontId="26" fillId="0" borderId="7" xfId="1" applyFont="1" applyBorder="1" applyAlignment="1">
      <alignment horizontal="center" vertical="center"/>
    </xf>
    <xf numFmtId="41" fontId="26" fillId="0" borderId="1" xfId="1" applyNumberFormat="1" applyFont="1" applyBorder="1" applyAlignment="1">
      <alignment horizontal="right" vertical="center"/>
    </xf>
    <xf numFmtId="0" fontId="26" fillId="0" borderId="8" xfId="0" applyFont="1" applyBorder="1" applyAlignment="1">
      <alignment horizontal="lef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shrinkToFit="1"/>
    </xf>
    <xf numFmtId="0" fontId="26" fillId="0" borderId="13" xfId="1" applyFont="1" applyBorder="1" applyAlignment="1">
      <alignment horizontal="left" vertical="center" indent="1"/>
    </xf>
    <xf numFmtId="0" fontId="26" fillId="0" borderId="3" xfId="0" applyFont="1" applyBorder="1" applyAlignment="1">
      <alignment horizontal="center" vertical="center"/>
    </xf>
    <xf numFmtId="0" fontId="7" fillId="0" borderId="4" xfId="0" applyFont="1" applyBorder="1" applyAlignment="1">
      <alignment horizontal="center" vertical="center" shrinkToFit="1"/>
    </xf>
    <xf numFmtId="0" fontId="26" fillId="0" borderId="8" xfId="0" applyFont="1" applyBorder="1" applyAlignment="1">
      <alignment horizontal="center" vertical="center"/>
    </xf>
    <xf numFmtId="0" fontId="26" fillId="0" borderId="0" xfId="0" applyFont="1" applyAlignment="1">
      <alignment horizontal="center" vertical="center"/>
    </xf>
    <xf numFmtId="0" fontId="37" fillId="0" borderId="0" xfId="0" applyFont="1">
      <alignment vertical="center"/>
    </xf>
    <xf numFmtId="0" fontId="26" fillId="0" borderId="12" xfId="1" applyFont="1" applyBorder="1" applyAlignment="1">
      <alignment vertical="center"/>
    </xf>
    <xf numFmtId="41" fontId="26" fillId="0" borderId="12" xfId="1" applyNumberFormat="1" applyFont="1" applyBorder="1" applyAlignment="1">
      <alignment horizontal="right" vertical="center"/>
    </xf>
    <xf numFmtId="0" fontId="26" fillId="0" borderId="7" xfId="0" applyFont="1" applyBorder="1" applyAlignment="1">
      <alignment horizontal="center" vertical="center"/>
    </xf>
    <xf numFmtId="0" fontId="26" fillId="0" borderId="7" xfId="0" applyFont="1" applyBorder="1" applyAlignment="1">
      <alignment horizontal="left" vertical="center" wrapText="1"/>
    </xf>
    <xf numFmtId="0" fontId="8" fillId="0" borderId="5" xfId="3" applyNumberFormat="1" applyFont="1" applyBorder="1" applyAlignment="1">
      <alignment horizontal="center" vertical="center"/>
    </xf>
    <xf numFmtId="41" fontId="9" fillId="0" borderId="5" xfId="1" applyNumberFormat="1" applyFont="1" applyBorder="1" applyAlignment="1">
      <alignment horizontal="right" vertical="center"/>
    </xf>
    <xf numFmtId="0" fontId="9" fillId="0" borderId="3" xfId="0" applyFont="1" applyBorder="1" applyAlignment="1">
      <alignment horizontal="left" vertical="center" wrapText="1"/>
    </xf>
    <xf numFmtId="0" fontId="7" fillId="0" borderId="5" xfId="0" applyFont="1" applyBorder="1" applyAlignment="1">
      <alignment horizontal="center" vertical="center" shrinkToFit="1"/>
    </xf>
    <xf numFmtId="0" fontId="27" fillId="0" borderId="5" xfId="1" applyFont="1" applyBorder="1" applyAlignment="1">
      <alignment horizontal="center" vertical="center"/>
    </xf>
    <xf numFmtId="0" fontId="26" fillId="0" borderId="5" xfId="1" applyFont="1" applyBorder="1" applyAlignment="1">
      <alignment horizontal="right" vertical="center"/>
    </xf>
    <xf numFmtId="0" fontId="26" fillId="0" borderId="5" xfId="0" applyFont="1" applyBorder="1" applyAlignment="1">
      <alignment horizontal="center" vertical="center" shrinkToFit="1"/>
    </xf>
    <xf numFmtId="0" fontId="9" fillId="3" borderId="9" xfId="1" applyFont="1" applyFill="1" applyBorder="1" applyAlignment="1">
      <alignment vertical="center"/>
    </xf>
    <xf numFmtId="0" fontId="9" fillId="3" borderId="0" xfId="1" applyFont="1" applyFill="1" applyAlignment="1">
      <alignment horizontal="left" vertical="center" indent="1"/>
    </xf>
    <xf numFmtId="0" fontId="9" fillId="3" borderId="9" xfId="1" applyFont="1" applyFill="1" applyBorder="1" applyAlignment="1"/>
    <xf numFmtId="0" fontId="9" fillId="3" borderId="8" xfId="1" applyFont="1" applyFill="1" applyBorder="1" applyAlignment="1">
      <alignment horizontal="center" vertical="center"/>
    </xf>
    <xf numFmtId="41" fontId="9" fillId="3" borderId="0" xfId="0" applyNumberFormat="1" applyFont="1" applyFill="1" applyAlignment="1">
      <alignment horizontal="right" vertical="center"/>
    </xf>
    <xf numFmtId="41" fontId="9" fillId="3" borderId="0" xfId="1" applyNumberFormat="1" applyFont="1" applyFill="1" applyAlignment="1">
      <alignment horizontal="right" vertical="center"/>
    </xf>
    <xf numFmtId="0" fontId="9" fillId="3" borderId="8" xfId="4" applyFont="1" applyFill="1" applyBorder="1" applyAlignment="1">
      <alignment horizontal="center" vertical="center"/>
    </xf>
    <xf numFmtId="0" fontId="7" fillId="3" borderId="8" xfId="0" applyFont="1" applyFill="1" applyBorder="1" applyAlignment="1">
      <alignment horizontal="left" vertical="center" wrapText="1"/>
    </xf>
    <xf numFmtId="0" fontId="7" fillId="3" borderId="0" xfId="0" applyFont="1" applyFill="1" applyAlignment="1">
      <alignment horizontal="center" vertical="center" shrinkToFit="1"/>
    </xf>
    <xf numFmtId="0" fontId="29" fillId="2" borderId="5" xfId="1" applyFont="1" applyFill="1" applyBorder="1" applyAlignment="1">
      <alignment vertical="center"/>
    </xf>
    <xf numFmtId="0" fontId="0" fillId="3" borderId="0" xfId="0" applyFill="1">
      <alignment vertical="center"/>
    </xf>
    <xf numFmtId="0" fontId="15" fillId="3" borderId="0" xfId="0" applyFont="1" applyFill="1">
      <alignment vertical="center"/>
    </xf>
    <xf numFmtId="0" fontId="39" fillId="2" borderId="2" xfId="1" applyFont="1" applyFill="1" applyBorder="1" applyAlignment="1"/>
    <xf numFmtId="0" fontId="8" fillId="2" borderId="3" xfId="3" applyNumberFormat="1" applyFont="1" applyFill="1" applyBorder="1" applyAlignment="1">
      <alignment horizontal="center" vertical="center"/>
    </xf>
    <xf numFmtId="0" fontId="28" fillId="2" borderId="2" xfId="1" applyFont="1" applyFill="1" applyBorder="1" applyAlignment="1"/>
    <xf numFmtId="0" fontId="27" fillId="2" borderId="3" xfId="1" applyFont="1" applyFill="1" applyBorder="1" applyAlignment="1">
      <alignment horizontal="center" vertical="center"/>
    </xf>
    <xf numFmtId="0" fontId="9" fillId="3" borderId="8" xfId="0" applyFont="1" applyFill="1" applyBorder="1" applyAlignment="1">
      <alignment horizontal="center" vertical="center"/>
    </xf>
    <xf numFmtId="0" fontId="9" fillId="3" borderId="8" xfId="0" applyFont="1" applyFill="1" applyBorder="1" applyAlignment="1">
      <alignment horizontal="left" vertical="center" wrapText="1"/>
    </xf>
    <xf numFmtId="177" fontId="9" fillId="3" borderId="0" xfId="1" applyNumberFormat="1" applyFont="1" applyFill="1" applyAlignment="1">
      <alignment horizontal="right" vertical="center"/>
    </xf>
    <xf numFmtId="0" fontId="7" fillId="3" borderId="0" xfId="1" applyFont="1" applyFill="1" applyAlignment="1">
      <alignment horizontal="left" vertical="center" indent="2"/>
    </xf>
    <xf numFmtId="0" fontId="9" fillId="3" borderId="10" xfId="1" applyFont="1" applyFill="1" applyBorder="1" applyAlignment="1">
      <alignment horizontal="left" vertical="center" indent="1"/>
    </xf>
    <xf numFmtId="41" fontId="9" fillId="3" borderId="0" xfId="0" quotePrefix="1" applyNumberFormat="1" applyFont="1" applyFill="1" applyAlignment="1">
      <alignment horizontal="right" vertical="center"/>
    </xf>
    <xf numFmtId="0" fontId="7" fillId="3" borderId="1" xfId="1" applyFont="1" applyFill="1" applyBorder="1" applyAlignment="1">
      <alignment horizontal="left" vertical="center" indent="1"/>
    </xf>
    <xf numFmtId="0" fontId="9" fillId="3" borderId="12" xfId="1" applyFont="1" applyFill="1" applyBorder="1" applyAlignment="1"/>
    <xf numFmtId="0" fontId="9" fillId="3" borderId="7" xfId="1" applyFont="1" applyFill="1" applyBorder="1" applyAlignment="1">
      <alignment horizontal="center" vertical="center"/>
    </xf>
    <xf numFmtId="41" fontId="9" fillId="3" borderId="1" xfId="1" applyNumberFormat="1" applyFont="1" applyFill="1" applyBorder="1" applyAlignment="1">
      <alignment horizontal="right" vertical="center"/>
    </xf>
    <xf numFmtId="0" fontId="9" fillId="3" borderId="7" xfId="4" applyFont="1" applyFill="1" applyBorder="1" applyAlignment="1">
      <alignment horizontal="center" vertical="center"/>
    </xf>
    <xf numFmtId="0" fontId="7" fillId="3" borderId="7" xfId="0" applyFont="1" applyFill="1" applyBorder="1" applyAlignment="1">
      <alignment horizontal="left" vertical="center" wrapText="1"/>
    </xf>
    <xf numFmtId="0" fontId="7" fillId="0" borderId="3" xfId="1" applyFont="1" applyBorder="1" applyAlignment="1">
      <alignment vertical="center"/>
    </xf>
    <xf numFmtId="0" fontId="7" fillId="3" borderId="8" xfId="1" applyFont="1" applyFill="1" applyBorder="1" applyAlignment="1">
      <alignment vertical="center"/>
    </xf>
    <xf numFmtId="178" fontId="7" fillId="3" borderId="8" xfId="1" applyNumberFormat="1" applyFont="1" applyFill="1" applyBorder="1" applyAlignment="1">
      <alignment vertical="center"/>
    </xf>
    <xf numFmtId="0" fontId="7" fillId="3" borderId="10"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178" fontId="7" fillId="3" borderId="7" xfId="1" applyNumberFormat="1" applyFont="1" applyFill="1" applyBorder="1" applyAlignment="1">
      <alignment vertical="center"/>
    </xf>
    <xf numFmtId="0" fontId="12" fillId="2" borderId="5" xfId="1" applyFont="1" applyFill="1" applyBorder="1" applyAlignment="1">
      <alignment vertical="center"/>
    </xf>
    <xf numFmtId="0" fontId="8" fillId="2" borderId="2" xfId="1" applyFont="1" applyFill="1" applyBorder="1" applyAlignment="1"/>
    <xf numFmtId="0" fontId="38" fillId="0" borderId="8" xfId="0" applyFont="1" applyBorder="1">
      <alignment vertical="center"/>
    </xf>
    <xf numFmtId="0" fontId="38" fillId="0" borderId="7" xfId="0" applyFont="1" applyBorder="1">
      <alignment vertical="center"/>
    </xf>
    <xf numFmtId="180" fontId="9" fillId="3" borderId="0" xfId="2" applyNumberFormat="1" applyFont="1" applyFill="1" applyAlignment="1">
      <alignment horizontal="right" vertical="center"/>
    </xf>
    <xf numFmtId="0" fontId="7" fillId="3" borderId="0" xfId="1" applyFont="1" applyFill="1" applyAlignment="1">
      <alignment horizontal="left" vertical="center" indent="1"/>
    </xf>
    <xf numFmtId="49" fontId="23" fillId="3" borderId="10" xfId="1" applyNumberFormat="1" applyFont="1" applyFill="1" applyBorder="1" applyAlignment="1">
      <alignment horizontal="left" vertical="center" indent="2"/>
    </xf>
    <xf numFmtId="0" fontId="9" fillId="3" borderId="9" xfId="1" applyFont="1" applyFill="1" applyBorder="1" applyAlignment="1">
      <alignment horizontal="left" vertical="center"/>
    </xf>
    <xf numFmtId="0" fontId="9" fillId="3" borderId="10" xfId="1" applyFont="1" applyFill="1" applyBorder="1" applyAlignment="1">
      <alignment vertical="center"/>
    </xf>
    <xf numFmtId="0" fontId="23" fillId="3" borderId="9" xfId="1" applyFont="1" applyFill="1" applyBorder="1" applyAlignment="1">
      <alignment horizontal="left" vertical="center"/>
    </xf>
    <xf numFmtId="0" fontId="23" fillId="3" borderId="8" xfId="0" applyFont="1" applyFill="1" applyBorder="1" applyAlignment="1">
      <alignment horizontal="left" vertical="center" wrapText="1"/>
    </xf>
    <xf numFmtId="0" fontId="9" fillId="3" borderId="9" xfId="1" applyFont="1" applyFill="1" applyBorder="1" applyAlignment="1">
      <alignment horizontal="left"/>
    </xf>
    <xf numFmtId="0" fontId="9" fillId="3" borderId="8" xfId="3" applyNumberFormat="1" applyFont="1" applyFill="1" applyBorder="1" applyAlignment="1">
      <alignment horizontal="center" vertical="center"/>
    </xf>
    <xf numFmtId="0" fontId="19" fillId="3" borderId="10" xfId="1" applyFont="1" applyFill="1" applyBorder="1" applyAlignment="1">
      <alignment vertical="center"/>
    </xf>
    <xf numFmtId="0" fontId="9" fillId="3" borderId="9" xfId="1" applyFont="1" applyFill="1" applyBorder="1" applyAlignment="1">
      <alignment horizontal="left" indent="1"/>
    </xf>
    <xf numFmtId="181" fontId="9" fillId="3" borderId="0" xfId="3" quotePrefix="1" applyNumberFormat="1" applyFont="1" applyFill="1" applyBorder="1" applyAlignment="1">
      <alignment horizontal="right" vertical="center"/>
    </xf>
    <xf numFmtId="181" fontId="9" fillId="3" borderId="0" xfId="1" applyNumberFormat="1" applyFont="1" applyFill="1" applyAlignment="1">
      <alignment horizontal="right" vertical="center"/>
    </xf>
    <xf numFmtId="181" fontId="26" fillId="3" borderId="0" xfId="1" applyNumberFormat="1" applyFont="1" applyFill="1" applyAlignment="1">
      <alignment horizontal="right" vertical="center"/>
    </xf>
    <xf numFmtId="178" fontId="9" fillId="3" borderId="0" xfId="1" applyNumberFormat="1" applyFont="1" applyFill="1" applyAlignment="1">
      <alignment horizontal="right" vertical="center"/>
    </xf>
    <xf numFmtId="178" fontId="26" fillId="3" borderId="0" xfId="1" applyNumberFormat="1" applyFont="1" applyFill="1" applyAlignment="1">
      <alignment horizontal="right" vertical="center"/>
    </xf>
    <xf numFmtId="181" fontId="9" fillId="3" borderId="0" xfId="3" applyNumberFormat="1" applyFont="1" applyFill="1" applyBorder="1" applyAlignment="1">
      <alignment horizontal="right" vertical="center"/>
    </xf>
    <xf numFmtId="181" fontId="26" fillId="3" borderId="0" xfId="3" quotePrefix="1" applyNumberFormat="1" applyFont="1" applyFill="1" applyBorder="1" applyAlignment="1">
      <alignment horizontal="right" vertical="center"/>
    </xf>
    <xf numFmtId="0" fontId="9" fillId="3" borderId="0" xfId="0" applyFont="1" applyFill="1" applyAlignment="1">
      <alignment horizontal="center" vertical="center" shrinkToFit="1"/>
    </xf>
    <xf numFmtId="0" fontId="9" fillId="3" borderId="1" xfId="1" applyFont="1" applyFill="1" applyBorder="1" applyAlignment="1">
      <alignment horizontal="left" vertical="center" indent="1"/>
    </xf>
    <xf numFmtId="0" fontId="7" fillId="3" borderId="1" xfId="0" applyFont="1" applyFill="1" applyBorder="1" applyAlignment="1">
      <alignment horizontal="center" vertical="center" shrinkToFit="1"/>
    </xf>
    <xf numFmtId="0" fontId="7" fillId="3" borderId="8" xfId="0" applyFont="1" applyFill="1" applyBorder="1">
      <alignment vertical="center"/>
    </xf>
    <xf numFmtId="0" fontId="7" fillId="3" borderId="8" xfId="1" applyFont="1" applyFill="1" applyBorder="1" applyAlignment="1">
      <alignment vertical="center" wrapText="1"/>
    </xf>
    <xf numFmtId="0" fontId="7" fillId="3" borderId="7" xfId="1" applyFont="1" applyFill="1" applyBorder="1" applyAlignment="1">
      <alignment vertical="center"/>
    </xf>
    <xf numFmtId="0" fontId="33" fillId="2" borderId="4" xfId="1" applyFont="1" applyFill="1" applyBorder="1" applyAlignment="1">
      <alignment vertical="center"/>
    </xf>
    <xf numFmtId="0" fontId="9" fillId="2" borderId="2" xfId="1" applyFont="1" applyFill="1" applyBorder="1" applyAlignment="1"/>
    <xf numFmtId="0" fontId="9" fillId="2" borderId="3" xfId="3" applyNumberFormat="1" applyFont="1" applyFill="1" applyBorder="1" applyAlignment="1">
      <alignment horizontal="center" vertical="center"/>
    </xf>
    <xf numFmtId="0" fontId="9" fillId="0" borderId="5" xfId="3" applyNumberFormat="1" applyFont="1" applyBorder="1" applyAlignment="1">
      <alignment horizontal="center" vertical="center"/>
    </xf>
    <xf numFmtId="0" fontId="9" fillId="0" borderId="5" xfId="1" applyFont="1" applyBorder="1" applyAlignment="1">
      <alignment horizontal="right" vertical="center"/>
    </xf>
    <xf numFmtId="0" fontId="7" fillId="0" borderId="3" xfId="0" applyFont="1" applyBorder="1" applyAlignment="1">
      <alignment horizontal="left" vertical="center" wrapText="1"/>
    </xf>
    <xf numFmtId="0" fontId="9" fillId="0" borderId="5" xfId="0" applyFont="1" applyBorder="1" applyAlignment="1">
      <alignment horizontal="center" vertical="center" shrinkToFit="1"/>
    </xf>
    <xf numFmtId="0" fontId="9" fillId="3" borderId="0" xfId="1" applyFont="1" applyFill="1" applyAlignment="1">
      <alignment horizontal="left" vertical="center" indent="2"/>
    </xf>
    <xf numFmtId="0" fontId="9" fillId="3" borderId="9" xfId="0" applyFont="1" applyFill="1" applyBorder="1" applyAlignment="1">
      <alignment horizontal="left" indent="2"/>
    </xf>
    <xf numFmtId="180" fontId="9" fillId="3" borderId="0" xfId="0" applyNumberFormat="1" applyFont="1" applyFill="1">
      <alignment vertical="center"/>
    </xf>
    <xf numFmtId="41" fontId="9" fillId="3" borderId="0" xfId="3" applyNumberFormat="1" applyFont="1" applyFill="1" applyBorder="1" applyAlignment="1">
      <alignment horizontal="right" vertical="center"/>
    </xf>
    <xf numFmtId="41" fontId="9" fillId="3" borderId="1" xfId="3" applyNumberFormat="1" applyFont="1" applyFill="1" applyBorder="1" applyAlignment="1">
      <alignment horizontal="right" vertical="center"/>
    </xf>
    <xf numFmtId="0" fontId="7" fillId="3" borderId="7" xfId="0" applyFont="1" applyFill="1" applyBorder="1">
      <alignment vertical="center"/>
    </xf>
    <xf numFmtId="41" fontId="9" fillId="3" borderId="0" xfId="7" applyNumberFormat="1" applyFont="1" applyFill="1" applyAlignment="1">
      <alignment horizontal="right" vertical="center"/>
    </xf>
    <xf numFmtId="41" fontId="9" fillId="3" borderId="1" xfId="7" applyNumberFormat="1" applyFont="1" applyFill="1" applyBorder="1" applyAlignment="1">
      <alignment horizontal="right" vertical="center"/>
    </xf>
    <xf numFmtId="0" fontId="19" fillId="3" borderId="0" xfId="1" applyFont="1" applyFill="1" applyAlignment="1">
      <alignment horizontal="left" vertical="center" indent="1"/>
    </xf>
    <xf numFmtId="41" fontId="9" fillId="3" borderId="0" xfId="7" quotePrefix="1" applyNumberFormat="1" applyFont="1" applyFill="1" applyAlignment="1">
      <alignment horizontal="right" vertical="center"/>
    </xf>
    <xf numFmtId="41" fontId="9" fillId="3" borderId="0" xfId="7" applyNumberFormat="1" applyFont="1" applyFill="1" applyAlignment="1">
      <alignment vertical="center"/>
    </xf>
    <xf numFmtId="0" fontId="26" fillId="3" borderId="10" xfId="1" applyFont="1" applyFill="1" applyBorder="1" applyAlignment="1">
      <alignment horizontal="left" vertical="center" indent="1"/>
    </xf>
    <xf numFmtId="0" fontId="26" fillId="3" borderId="9" xfId="1" applyFont="1" applyFill="1" applyBorder="1" applyAlignment="1">
      <alignment vertical="center"/>
    </xf>
    <xf numFmtId="0" fontId="26" fillId="3" borderId="8" xfId="1" applyFont="1" applyFill="1" applyBorder="1" applyAlignment="1">
      <alignment horizontal="center" vertical="center"/>
    </xf>
    <xf numFmtId="41" fontId="26" fillId="3" borderId="0" xfId="1" applyNumberFormat="1" applyFont="1" applyFill="1" applyAlignment="1">
      <alignment horizontal="right" vertical="center"/>
    </xf>
    <xf numFmtId="0" fontId="19" fillId="3" borderId="8" xfId="0" applyFont="1" applyFill="1" applyBorder="1" applyAlignment="1">
      <alignment horizontal="left" vertical="center" wrapText="1"/>
    </xf>
    <xf numFmtId="0" fontId="26" fillId="3" borderId="4" xfId="1" applyFont="1" applyFill="1" applyBorder="1" applyAlignment="1">
      <alignment horizontal="left" vertical="center" indent="1"/>
    </xf>
    <xf numFmtId="0" fontId="26" fillId="3" borderId="2" xfId="1" applyFont="1" applyFill="1" applyBorder="1" applyAlignment="1">
      <alignment vertical="center"/>
    </xf>
    <xf numFmtId="0" fontId="26" fillId="3" borderId="3" xfId="1" applyFont="1" applyFill="1" applyBorder="1" applyAlignment="1">
      <alignment horizontal="center" vertical="center"/>
    </xf>
    <xf numFmtId="41" fontId="26" fillId="3" borderId="5" xfId="1" applyNumberFormat="1" applyFont="1" applyFill="1" applyBorder="1" applyAlignment="1">
      <alignment horizontal="right" vertical="center"/>
    </xf>
    <xf numFmtId="41" fontId="9" fillId="3" borderId="5" xfId="1" applyNumberFormat="1" applyFont="1" applyFill="1" applyBorder="1" applyAlignment="1">
      <alignment horizontal="right" vertical="center"/>
    </xf>
    <xf numFmtId="0" fontId="9" fillId="3" borderId="3" xfId="4" applyFont="1" applyFill="1" applyBorder="1" applyAlignment="1">
      <alignment horizontal="center" vertical="center"/>
    </xf>
    <xf numFmtId="0" fontId="19" fillId="3" borderId="3" xfId="0" applyFont="1" applyFill="1" applyBorder="1" applyAlignment="1">
      <alignment horizontal="left" vertical="center" wrapText="1"/>
    </xf>
    <xf numFmtId="0" fontId="26" fillId="3" borderId="5" xfId="0" applyFont="1" applyFill="1" applyBorder="1" applyAlignment="1">
      <alignment horizontal="center" vertical="center" shrinkToFit="1"/>
    </xf>
    <xf numFmtId="0" fontId="8" fillId="0" borderId="5" xfId="1" applyFont="1" applyBorder="1" applyAlignment="1">
      <alignment horizontal="center" vertical="center"/>
    </xf>
    <xf numFmtId="41" fontId="9" fillId="0" borderId="5" xfId="2" applyNumberFormat="1" applyFont="1" applyBorder="1" applyAlignment="1">
      <alignment horizontal="right" vertical="center"/>
    </xf>
    <xf numFmtId="0" fontId="26" fillId="3" borderId="9" xfId="1" applyFont="1" applyFill="1" applyBorder="1" applyAlignment="1">
      <alignment horizontal="left" indent="1"/>
    </xf>
    <xf numFmtId="0" fontId="16" fillId="3" borderId="8" xfId="0" applyFont="1" applyFill="1" applyBorder="1" applyAlignment="1">
      <alignment horizontal="left" vertical="center" wrapText="1"/>
    </xf>
    <xf numFmtId="49" fontId="16" fillId="3" borderId="10" xfId="1" applyNumberFormat="1" applyFont="1" applyFill="1" applyBorder="1" applyAlignment="1">
      <alignment horizontal="left" vertical="center" indent="2"/>
    </xf>
    <xf numFmtId="49" fontId="16" fillId="3" borderId="10" xfId="1" applyNumberFormat="1" applyFont="1" applyFill="1" applyBorder="1" applyAlignment="1">
      <alignment horizontal="left" vertical="center" indent="4"/>
    </xf>
    <xf numFmtId="49" fontId="16" fillId="3" borderId="9" xfId="1" applyNumberFormat="1" applyFont="1" applyFill="1" applyBorder="1" applyAlignment="1">
      <alignment horizontal="left" vertical="center" indent="2"/>
    </xf>
    <xf numFmtId="0" fontId="26" fillId="3" borderId="8" xfId="0" applyFont="1" applyFill="1" applyBorder="1" applyAlignment="1">
      <alignment horizontal="left" vertical="center" wrapText="1"/>
    </xf>
    <xf numFmtId="0" fontId="26" fillId="3" borderId="0" xfId="1" applyFont="1" applyFill="1" applyAlignment="1">
      <alignment horizontal="left" vertical="center" indent="1"/>
    </xf>
    <xf numFmtId="0" fontId="26" fillId="3" borderId="9" xfId="1" applyFont="1" applyFill="1" applyBorder="1" applyAlignment="1"/>
    <xf numFmtId="0" fontId="26" fillId="3" borderId="8" xfId="3" applyNumberFormat="1" applyFont="1" applyFill="1" applyBorder="1" applyAlignment="1">
      <alignment horizontal="center" vertical="center"/>
    </xf>
    <xf numFmtId="0" fontId="8" fillId="3" borderId="5" xfId="3" applyNumberFormat="1" applyFont="1" applyFill="1" applyBorder="1" applyAlignment="1">
      <alignment horizontal="center" vertical="center"/>
    </xf>
    <xf numFmtId="0" fontId="9" fillId="3" borderId="3" xfId="0" applyFont="1" applyFill="1" applyBorder="1" applyAlignment="1">
      <alignment horizontal="center" vertical="center"/>
    </xf>
    <xf numFmtId="0" fontId="9" fillId="3" borderId="3" xfId="0" applyFont="1" applyFill="1" applyBorder="1" applyAlignment="1">
      <alignment horizontal="left" vertical="center" wrapText="1"/>
    </xf>
    <xf numFmtId="0" fontId="7" fillId="3" borderId="5" xfId="0" applyFont="1" applyFill="1" applyBorder="1" applyAlignment="1">
      <alignment horizontal="center" vertical="center" shrinkToFit="1"/>
    </xf>
    <xf numFmtId="0" fontId="7" fillId="3" borderId="3" xfId="1" applyFont="1" applyFill="1" applyBorder="1" applyAlignment="1">
      <alignment vertical="center"/>
    </xf>
    <xf numFmtId="0" fontId="9" fillId="3" borderId="12" xfId="1" applyFont="1" applyFill="1" applyBorder="1" applyAlignment="1">
      <alignment horizontal="left"/>
    </xf>
    <xf numFmtId="0" fontId="9" fillId="3" borderId="7" xfId="0" applyFont="1" applyFill="1" applyBorder="1" applyAlignment="1">
      <alignment horizontal="center" vertical="center"/>
    </xf>
    <xf numFmtId="0" fontId="18" fillId="3" borderId="0" xfId="0" applyFont="1" applyFill="1">
      <alignment vertical="center"/>
    </xf>
    <xf numFmtId="0" fontId="6" fillId="3" borderId="0" xfId="0" applyFont="1" applyFill="1">
      <alignment vertical="center"/>
    </xf>
    <xf numFmtId="0" fontId="18" fillId="3" borderId="0" xfId="0" applyFont="1" applyFill="1" applyAlignment="1">
      <alignment horizontal="left" vertical="center" wrapText="1"/>
    </xf>
    <xf numFmtId="0" fontId="6" fillId="3" borderId="0" xfId="0" applyFont="1" applyFill="1" applyAlignment="1">
      <alignment vertical="center" shrinkToFit="1"/>
    </xf>
    <xf numFmtId="0" fontId="19" fillId="3" borderId="0" xfId="0" applyFont="1" applyFill="1">
      <alignment vertical="center"/>
    </xf>
    <xf numFmtId="0" fontId="12" fillId="2" borderId="4" xfId="1" applyFont="1" applyFill="1" applyBorder="1" applyAlignment="1">
      <alignment vertical="center"/>
    </xf>
    <xf numFmtId="0" fontId="14" fillId="2" borderId="2" xfId="1" applyFont="1" applyFill="1" applyBorder="1" applyAlignment="1"/>
    <xf numFmtId="0" fontId="8" fillId="2" borderId="3" xfId="1" applyFont="1" applyFill="1" applyBorder="1" applyAlignment="1">
      <alignment horizontal="center" vertical="center"/>
    </xf>
    <xf numFmtId="0" fontId="9" fillId="0" borderId="0" xfId="1" applyFont="1" applyAlignment="1">
      <alignment vertical="center"/>
    </xf>
    <xf numFmtId="0" fontId="19" fillId="0" borderId="0" xfId="1" applyFont="1" applyAlignment="1">
      <alignment horizontal="left" vertical="center" indent="1"/>
    </xf>
    <xf numFmtId="0" fontId="9" fillId="0" borderId="0" xfId="1" applyFont="1" applyAlignment="1">
      <alignment horizontal="center" vertical="center"/>
    </xf>
    <xf numFmtId="0" fontId="9" fillId="0" borderId="0" xfId="4" applyFont="1" applyAlignment="1">
      <alignment horizontal="center" vertical="center"/>
    </xf>
    <xf numFmtId="0" fontId="7" fillId="0" borderId="0" xfId="4" applyFont="1" applyAlignment="1">
      <alignment horizontal="center" vertical="center" shrinkToFit="1"/>
    </xf>
    <xf numFmtId="0" fontId="7" fillId="3" borderId="8" xfId="0" applyFont="1" applyFill="1" applyBorder="1" applyAlignment="1">
      <alignment vertical="center" wrapText="1"/>
    </xf>
    <xf numFmtId="0" fontId="7" fillId="3" borderId="3" xfId="0" applyFont="1" applyFill="1" applyBorder="1">
      <alignment vertical="center"/>
    </xf>
    <xf numFmtId="41" fontId="40" fillId="3" borderId="0" xfId="1" applyNumberFormat="1" applyFont="1" applyFill="1" applyAlignment="1">
      <alignment horizontal="right" vertical="center"/>
    </xf>
    <xf numFmtId="180" fontId="26" fillId="3" borderId="0" xfId="0" applyNumberFormat="1" applyFont="1" applyFill="1">
      <alignment vertical="center"/>
    </xf>
    <xf numFmtId="41" fontId="26" fillId="0" borderId="0" xfId="3" applyNumberFormat="1" applyFont="1" applyBorder="1" applyAlignment="1">
      <alignment horizontal="right" vertical="center"/>
    </xf>
    <xf numFmtId="41" fontId="26" fillId="0" borderId="1" xfId="3" applyNumberFormat="1" applyFont="1" applyBorder="1" applyAlignment="1">
      <alignment horizontal="right" vertical="center"/>
    </xf>
    <xf numFmtId="41" fontId="26" fillId="3" borderId="0" xfId="7" applyNumberFormat="1" applyFont="1" applyFill="1" applyAlignment="1">
      <alignment horizontal="right" vertical="center"/>
    </xf>
    <xf numFmtId="41" fontId="26" fillId="3" borderId="0" xfId="7" quotePrefix="1" applyNumberFormat="1" applyFont="1" applyFill="1" applyAlignment="1">
      <alignment horizontal="right" vertical="center"/>
    </xf>
    <xf numFmtId="41" fontId="26" fillId="3" borderId="1" xfId="7" applyNumberFormat="1" applyFont="1" applyFill="1" applyBorder="1" applyAlignment="1">
      <alignment horizontal="right" vertical="center"/>
    </xf>
    <xf numFmtId="41" fontId="26" fillId="3" borderId="1" xfId="1" applyNumberFormat="1" applyFont="1" applyFill="1" applyBorder="1" applyAlignment="1">
      <alignment horizontal="right" vertical="center"/>
    </xf>
    <xf numFmtId="41" fontId="26" fillId="3" borderId="0" xfId="7" applyNumberFormat="1" applyFont="1" applyFill="1" applyAlignment="1">
      <alignment vertical="center"/>
    </xf>
    <xf numFmtId="41" fontId="9" fillId="0" borderId="0" xfId="7" applyNumberFormat="1" applyFont="1" applyAlignment="1">
      <alignment horizontal="right" vertical="center"/>
    </xf>
    <xf numFmtId="41" fontId="9" fillId="0" borderId="1" xfId="7" applyNumberFormat="1" applyFont="1" applyBorder="1" applyAlignment="1">
      <alignment horizontal="right" vertical="center"/>
    </xf>
    <xf numFmtId="41" fontId="40" fillId="0" borderId="1" xfId="1" applyNumberFormat="1" applyFont="1" applyBorder="1" applyAlignment="1">
      <alignment horizontal="right" vertical="center"/>
    </xf>
    <xf numFmtId="41" fontId="9" fillId="0" borderId="0" xfId="0" applyNumberFormat="1" applyFont="1" applyAlignment="1">
      <alignment horizontal="right" vertical="center"/>
    </xf>
    <xf numFmtId="41" fontId="26" fillId="0" borderId="10" xfId="1" applyNumberFormat="1" applyFont="1" applyBorder="1" applyAlignment="1">
      <alignment horizontal="center" vertical="center"/>
    </xf>
    <xf numFmtId="41" fontId="26" fillId="0" borderId="13" xfId="1" applyNumberFormat="1" applyFont="1" applyBorder="1" applyAlignment="1">
      <alignment horizontal="center" vertical="center"/>
    </xf>
    <xf numFmtId="177" fontId="9" fillId="0" borderId="0" xfId="1" applyNumberFormat="1" applyFont="1" applyAlignment="1">
      <alignment horizontal="right" vertical="center"/>
    </xf>
    <xf numFmtId="180" fontId="26" fillId="3" borderId="0" xfId="2" applyNumberFormat="1" applyFont="1" applyFill="1" applyAlignment="1">
      <alignment horizontal="right" vertical="center"/>
    </xf>
    <xf numFmtId="180" fontId="26" fillId="3" borderId="0" xfId="1" applyNumberFormat="1" applyFont="1" applyFill="1" applyAlignment="1">
      <alignment horizontal="center" vertical="center"/>
    </xf>
    <xf numFmtId="41" fontId="26" fillId="3" borderId="0" xfId="0" applyNumberFormat="1" applyFont="1" applyFill="1" applyAlignment="1">
      <alignment horizontal="right" vertical="center"/>
    </xf>
    <xf numFmtId="0" fontId="9" fillId="0" borderId="3" xfId="1" applyFont="1" applyBorder="1" applyAlignment="1">
      <alignment vertical="center"/>
    </xf>
    <xf numFmtId="0" fontId="9" fillId="3" borderId="3" xfId="1" applyFont="1" applyFill="1" applyBorder="1" applyAlignment="1">
      <alignment vertical="center"/>
    </xf>
    <xf numFmtId="0" fontId="9" fillId="3" borderId="7" xfId="1" applyFont="1" applyFill="1" applyBorder="1" applyAlignment="1">
      <alignment vertical="center"/>
    </xf>
    <xf numFmtId="0" fontId="8" fillId="0" borderId="3" xfId="1" applyFont="1" applyBorder="1" applyAlignment="1">
      <alignment vertical="center"/>
    </xf>
    <xf numFmtId="0" fontId="27" fillId="0" borderId="3" xfId="1" applyFont="1" applyBorder="1" applyAlignment="1">
      <alignment vertical="center"/>
    </xf>
    <xf numFmtId="0" fontId="9" fillId="3" borderId="8" xfId="1" applyFont="1" applyFill="1" applyBorder="1" applyAlignment="1">
      <alignment vertical="center"/>
    </xf>
    <xf numFmtId="0" fontId="9" fillId="3" borderId="10" xfId="0" applyFont="1" applyFill="1" applyBorder="1" applyAlignment="1">
      <alignment horizontal="center" vertical="center" shrinkToFit="1"/>
    </xf>
    <xf numFmtId="0" fontId="8" fillId="3" borderId="3" xfId="1" applyFont="1" applyFill="1" applyBorder="1" applyAlignment="1">
      <alignment vertical="center"/>
    </xf>
    <xf numFmtId="41" fontId="9" fillId="0" borderId="12" xfId="1" applyNumberFormat="1" applyFont="1" applyBorder="1" applyAlignment="1">
      <alignment horizontal="right" vertical="center"/>
    </xf>
    <xf numFmtId="0" fontId="26" fillId="0" borderId="6" xfId="1" applyFont="1" applyBorder="1" applyAlignment="1">
      <alignment vertical="center"/>
    </xf>
    <xf numFmtId="0" fontId="26" fillId="0" borderId="7" xfId="1" applyFont="1" applyBorder="1" applyAlignment="1">
      <alignment vertical="center"/>
    </xf>
    <xf numFmtId="0" fontId="40" fillId="3" borderId="8" xfId="1" applyFont="1" applyFill="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0" fillId="0" borderId="0" xfId="0" applyAlignment="1">
      <alignment horizontal="center" vertical="center"/>
    </xf>
    <xf numFmtId="0" fontId="2" fillId="0" borderId="0" xfId="1" applyFont="1" applyAlignment="1">
      <alignment horizontal="center" vertical="center"/>
    </xf>
    <xf numFmtId="0" fontId="6" fillId="0" borderId="0" xfId="0" applyFont="1" applyAlignment="1">
      <alignment horizontal="center" vertical="center"/>
    </xf>
    <xf numFmtId="0" fontId="9" fillId="0" borderId="1" xfId="1" applyFont="1" applyBorder="1" applyAlignment="1">
      <alignment horizontal="center" vertical="top"/>
    </xf>
    <xf numFmtId="0" fontId="9" fillId="0" borderId="3"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7" fillId="0" borderId="4" xfId="0" applyFont="1" applyBorder="1" applyAlignment="1">
      <alignment horizontal="center" vertical="center" shrinkToFit="1"/>
    </xf>
    <xf numFmtId="0" fontId="9" fillId="0" borderId="0" xfId="1" applyFont="1" applyAlignment="1">
      <alignment horizontal="center" vertical="top"/>
    </xf>
    <xf numFmtId="49" fontId="9" fillId="3" borderId="10" xfId="1" applyNumberFormat="1" applyFont="1" applyFill="1" applyBorder="1" applyAlignment="1">
      <alignment horizontal="left" vertical="center" indent="2"/>
    </xf>
    <xf numFmtId="49" fontId="9" fillId="3" borderId="9" xfId="1" applyNumberFormat="1" applyFont="1" applyFill="1" applyBorder="1" applyAlignment="1">
      <alignment horizontal="left" vertical="center" indent="2"/>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9" fillId="0" borderId="4" xfId="0" applyFont="1" applyBorder="1" applyAlignment="1">
      <alignment horizontal="center" vertical="center" shrinkToFit="1"/>
    </xf>
  </cellXfs>
  <cellStyles count="9">
    <cellStyle name="n.0" xfId="2" xr:uid="{00000000-0005-0000-0000-000000000000}"/>
    <cellStyle name="n.1" xfId="3" xr:uid="{00000000-0005-0000-0000-000001000000}"/>
    <cellStyle name="一般" xfId="0" builtinId="0"/>
    <cellStyle name="一般 2" xfId="5" xr:uid="{00000000-0005-0000-0000-000003000000}"/>
    <cellStyle name="一般 5" xfId="4" xr:uid="{00000000-0005-0000-0000-000004000000}"/>
    <cellStyle name="一般_高雄市性別圖像指標-100年" xfId="1" xr:uid="{00000000-0005-0000-0000-000005000000}"/>
    <cellStyle name="一般_高雄市性別圖像指標-100年_主要統計指標" xfId="7" xr:uid="{00000000-0005-0000-0000-000006000000}"/>
    <cellStyle name="千分位 2" xfId="6" xr:uid="{00000000-0005-0000-0000-000007000000}"/>
    <cellStyle name="千分位 2 2" xfId="8" xr:uid="{37C0B63C-4323-4830-B93A-33CF0A74B81B}"/>
  </cellStyles>
  <dxfs count="4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5"/>
  <sheetViews>
    <sheetView tabSelected="1" view="pageBreakPreview" zoomScaleSheetLayoutView="100" workbookViewId="0">
      <selection activeCell="D13" sqref="D13"/>
    </sheetView>
  </sheetViews>
  <sheetFormatPr defaultColWidth="9" defaultRowHeight="16.5"/>
  <cols>
    <col min="1" max="1" width="4.375" style="16" customWidth="1"/>
    <col min="2" max="2" width="7.75" style="16" customWidth="1"/>
    <col min="3" max="3" width="36.75" style="16" customWidth="1"/>
    <col min="4" max="5" width="8.75" style="16" customWidth="1"/>
    <col min="6" max="12" width="9.625" style="16" customWidth="1"/>
    <col min="13" max="24" width="9.75" style="16" customWidth="1"/>
    <col min="25" max="25" width="7.75" style="16" customWidth="1"/>
    <col min="26" max="26" width="40.75" style="29" customWidth="1"/>
    <col min="27" max="27" width="8.75" style="34" customWidth="1"/>
    <col min="28" max="28" width="16.5" style="19" customWidth="1"/>
    <col min="29" max="30" width="9" customWidth="1"/>
  </cols>
  <sheetData>
    <row r="1" spans="1:30" ht="25.5">
      <c r="A1" s="226" t="s">
        <v>203</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1"/>
    </row>
    <row r="2" spans="1:30">
      <c r="A2" s="38"/>
      <c r="B2" s="228"/>
      <c r="C2" s="228"/>
      <c r="D2" s="228"/>
      <c r="E2" s="20"/>
      <c r="F2" s="27"/>
      <c r="G2" s="27"/>
      <c r="H2" s="27"/>
      <c r="I2" s="27"/>
      <c r="J2" s="27"/>
      <c r="K2" s="27"/>
      <c r="L2" s="27"/>
      <c r="M2" s="27"/>
      <c r="N2" s="27"/>
      <c r="O2" s="27"/>
      <c r="P2" s="27"/>
      <c r="Q2" s="27"/>
      <c r="R2" s="27"/>
      <c r="S2" s="27"/>
      <c r="T2" s="27"/>
      <c r="U2" s="27"/>
      <c r="V2" s="27"/>
      <c r="W2" s="27"/>
      <c r="X2" s="27"/>
      <c r="Y2" s="26"/>
      <c r="Z2" s="30"/>
      <c r="AA2" s="37"/>
      <c r="AB2" s="8"/>
    </row>
    <row r="3" spans="1:30">
      <c r="A3" s="229" t="s">
        <v>0</v>
      </c>
      <c r="B3" s="229" t="s">
        <v>1</v>
      </c>
      <c r="C3" s="229"/>
      <c r="D3" s="229" t="s">
        <v>2</v>
      </c>
      <c r="E3" s="231" t="s">
        <v>3</v>
      </c>
      <c r="F3" s="232"/>
      <c r="G3" s="232"/>
      <c r="H3" s="233"/>
      <c r="I3" s="231" t="s">
        <v>217</v>
      </c>
      <c r="J3" s="232"/>
      <c r="K3" s="232"/>
      <c r="L3" s="233"/>
      <c r="M3" s="231" t="s">
        <v>218</v>
      </c>
      <c r="N3" s="232"/>
      <c r="O3" s="232"/>
      <c r="P3" s="233"/>
      <c r="Q3" s="231" t="s">
        <v>4</v>
      </c>
      <c r="R3" s="232"/>
      <c r="S3" s="232"/>
      <c r="T3" s="233"/>
      <c r="U3" s="229" t="s">
        <v>219</v>
      </c>
      <c r="V3" s="229"/>
      <c r="W3" s="229"/>
      <c r="X3" s="229"/>
      <c r="Y3" s="234" t="s">
        <v>5</v>
      </c>
      <c r="Z3" s="236" t="s">
        <v>6</v>
      </c>
      <c r="AA3" s="238" t="s">
        <v>202</v>
      </c>
      <c r="AB3" s="223" t="s">
        <v>8</v>
      </c>
      <c r="AC3" s="225" t="s">
        <v>9</v>
      </c>
      <c r="AD3" s="225"/>
    </row>
    <row r="4" spans="1:30">
      <c r="A4" s="230"/>
      <c r="B4" s="229"/>
      <c r="C4" s="229"/>
      <c r="D4" s="229"/>
      <c r="E4" s="9" t="s">
        <v>10</v>
      </c>
      <c r="F4" s="10" t="s">
        <v>11</v>
      </c>
      <c r="G4" s="10" t="s">
        <v>12</v>
      </c>
      <c r="H4" s="9" t="s">
        <v>13</v>
      </c>
      <c r="I4" s="9" t="s">
        <v>10</v>
      </c>
      <c r="J4" s="10" t="s">
        <v>11</v>
      </c>
      <c r="K4" s="10" t="s">
        <v>12</v>
      </c>
      <c r="L4" s="9" t="s">
        <v>13</v>
      </c>
      <c r="M4" s="9" t="s">
        <v>10</v>
      </c>
      <c r="N4" s="10" t="s">
        <v>11</v>
      </c>
      <c r="O4" s="10" t="s">
        <v>12</v>
      </c>
      <c r="P4" s="9" t="s">
        <v>13</v>
      </c>
      <c r="Q4" s="9" t="s">
        <v>10</v>
      </c>
      <c r="R4" s="10" t="s">
        <v>11</v>
      </c>
      <c r="S4" s="10" t="s">
        <v>12</v>
      </c>
      <c r="T4" s="9" t="s">
        <v>13</v>
      </c>
      <c r="U4" s="9" t="s">
        <v>10</v>
      </c>
      <c r="V4" s="10" t="s">
        <v>11</v>
      </c>
      <c r="W4" s="10" t="s">
        <v>12</v>
      </c>
      <c r="X4" s="9" t="s">
        <v>13</v>
      </c>
      <c r="Y4" s="235"/>
      <c r="Z4" s="237"/>
      <c r="AA4" s="238"/>
      <c r="AB4" s="224"/>
      <c r="AC4" s="11" t="s">
        <v>14</v>
      </c>
      <c r="AD4" s="11" t="s">
        <v>15</v>
      </c>
    </row>
    <row r="5" spans="1:30" ht="24" customHeight="1">
      <c r="A5" s="214"/>
      <c r="B5" s="75" t="s">
        <v>286</v>
      </c>
      <c r="C5" s="78"/>
      <c r="D5" s="79"/>
      <c r="E5" s="59"/>
      <c r="F5" s="60"/>
      <c r="G5" s="60"/>
      <c r="H5" s="60"/>
      <c r="I5" s="60"/>
      <c r="J5" s="60"/>
      <c r="K5" s="60"/>
      <c r="L5" s="60"/>
      <c r="M5" s="60"/>
      <c r="N5" s="60"/>
      <c r="O5" s="60"/>
      <c r="P5" s="60"/>
      <c r="Q5" s="60"/>
      <c r="R5" s="60"/>
      <c r="S5" s="60"/>
      <c r="T5" s="60"/>
      <c r="U5" s="60"/>
      <c r="V5" s="60"/>
      <c r="W5" s="60"/>
      <c r="X5" s="60"/>
      <c r="Y5" s="47"/>
      <c r="Z5" s="61" t="s">
        <v>16</v>
      </c>
      <c r="AA5" s="62"/>
      <c r="AB5" s="94"/>
      <c r="AC5" t="str">
        <f>IF(ISBLANK(V5),"",IF(IF(R5&lt;=S5,1,-1)*IF(V5&lt;=W5,1,-1)&lt;0,"請確認",""))</f>
        <v/>
      </c>
      <c r="AD5" t="str">
        <f t="shared" ref="AD5:AD9" si="0">IF(OR(ISBLANK(V5),ISBLANK(W5),ISTEXT(V5),ISTEXT(W5)),"",IF(OR((V5+W5)/(R5+S5)&gt;1.3,(V5+W5)/(R5+S5)&lt;0.7),"請備註",""))</f>
        <v/>
      </c>
    </row>
    <row r="6" spans="1:30" s="77" customFormat="1" ht="33.75" customHeight="1">
      <c r="A6" s="216">
        <v>265</v>
      </c>
      <c r="B6" s="67" t="s">
        <v>156</v>
      </c>
      <c r="C6" s="68"/>
      <c r="D6" s="69" t="s">
        <v>22</v>
      </c>
      <c r="E6" s="70">
        <v>691</v>
      </c>
      <c r="F6" s="70">
        <v>230</v>
      </c>
      <c r="G6" s="70">
        <v>461</v>
      </c>
      <c r="H6" s="71">
        <v>0</v>
      </c>
      <c r="I6" s="70">
        <v>706</v>
      </c>
      <c r="J6" s="70">
        <v>235</v>
      </c>
      <c r="K6" s="70">
        <v>471</v>
      </c>
      <c r="L6" s="71">
        <v>0</v>
      </c>
      <c r="M6" s="70">
        <v>727</v>
      </c>
      <c r="N6" s="70">
        <v>245</v>
      </c>
      <c r="O6" s="70">
        <v>482</v>
      </c>
      <c r="P6" s="71">
        <v>0</v>
      </c>
      <c r="Q6" s="70">
        <v>730</v>
      </c>
      <c r="R6" s="70">
        <v>246</v>
      </c>
      <c r="S6" s="70">
        <v>484</v>
      </c>
      <c r="T6" s="71">
        <v>0</v>
      </c>
      <c r="U6" s="204">
        <f>V6+W6+X6</f>
        <v>751</v>
      </c>
      <c r="V6" s="204">
        <v>261</v>
      </c>
      <c r="W6" s="204">
        <v>490</v>
      </c>
      <c r="X6" s="12">
        <v>0</v>
      </c>
      <c r="Y6" s="72" t="s">
        <v>20</v>
      </c>
      <c r="Z6" s="73" t="s">
        <v>155</v>
      </c>
      <c r="AA6" s="74" t="s">
        <v>41</v>
      </c>
      <c r="AB6" s="95"/>
      <c r="AC6" s="76" t="str">
        <f t="shared" ref="AC6:AC9" si="1">IF(ISBLANK(V6),"",IF(IF(R6&lt;=S6,1,-1)*IF(V6&lt;=W6,1,-1)&lt;0,"請確認",""))</f>
        <v/>
      </c>
      <c r="AD6" s="76" t="str">
        <f t="shared" si="0"/>
        <v/>
      </c>
    </row>
    <row r="7" spans="1:30" s="77" customFormat="1" ht="33.75" customHeight="1">
      <c r="A7" s="216">
        <v>266</v>
      </c>
      <c r="B7" s="67" t="s">
        <v>154</v>
      </c>
      <c r="C7" s="68"/>
      <c r="D7" s="69" t="s">
        <v>22</v>
      </c>
      <c r="E7" s="70">
        <v>50</v>
      </c>
      <c r="F7" s="70">
        <v>20</v>
      </c>
      <c r="G7" s="70">
        <v>30</v>
      </c>
      <c r="H7" s="71">
        <v>0</v>
      </c>
      <c r="I7" s="70">
        <v>41</v>
      </c>
      <c r="J7" s="70">
        <v>13</v>
      </c>
      <c r="K7" s="70">
        <v>28</v>
      </c>
      <c r="L7" s="71">
        <v>0</v>
      </c>
      <c r="M7" s="70">
        <v>38</v>
      </c>
      <c r="N7" s="70">
        <v>15</v>
      </c>
      <c r="O7" s="70">
        <v>23</v>
      </c>
      <c r="P7" s="71">
        <v>0</v>
      </c>
      <c r="Q7" s="70">
        <v>37</v>
      </c>
      <c r="R7" s="70">
        <v>12</v>
      </c>
      <c r="S7" s="70">
        <v>25</v>
      </c>
      <c r="T7" s="71">
        <v>0</v>
      </c>
      <c r="U7" s="204">
        <f t="shared" ref="U7:U9" si="2">V7+W7+X7</f>
        <v>37</v>
      </c>
      <c r="V7" s="204">
        <v>12</v>
      </c>
      <c r="W7" s="204">
        <v>25</v>
      </c>
      <c r="X7" s="12">
        <v>0</v>
      </c>
      <c r="Y7" s="72" t="s">
        <v>20</v>
      </c>
      <c r="Z7" s="73" t="s">
        <v>153</v>
      </c>
      <c r="AA7" s="74" t="s">
        <v>41</v>
      </c>
      <c r="AB7" s="95"/>
      <c r="AC7" s="76" t="str">
        <f t="shared" si="1"/>
        <v/>
      </c>
      <c r="AD7" s="76" t="str">
        <f t="shared" si="0"/>
        <v/>
      </c>
    </row>
    <row r="8" spans="1:30" s="77" customFormat="1" ht="33.75" customHeight="1">
      <c r="A8" s="216">
        <v>267</v>
      </c>
      <c r="B8" s="67" t="s">
        <v>152</v>
      </c>
      <c r="C8" s="68"/>
      <c r="D8" s="69" t="s">
        <v>22</v>
      </c>
      <c r="E8" s="70">
        <v>30</v>
      </c>
      <c r="F8" s="70">
        <v>3</v>
      </c>
      <c r="G8" s="70">
        <v>27</v>
      </c>
      <c r="H8" s="71">
        <v>0</v>
      </c>
      <c r="I8" s="70">
        <v>30</v>
      </c>
      <c r="J8" s="70">
        <v>3</v>
      </c>
      <c r="K8" s="70">
        <v>27</v>
      </c>
      <c r="L8" s="71">
        <v>0</v>
      </c>
      <c r="M8" s="70">
        <v>30</v>
      </c>
      <c r="N8" s="70">
        <v>3</v>
      </c>
      <c r="O8" s="70">
        <v>27</v>
      </c>
      <c r="P8" s="71">
        <v>0</v>
      </c>
      <c r="Q8" s="70">
        <v>30</v>
      </c>
      <c r="R8" s="70">
        <v>3</v>
      </c>
      <c r="S8" s="70">
        <v>27</v>
      </c>
      <c r="T8" s="71">
        <v>0</v>
      </c>
      <c r="U8" s="204">
        <f t="shared" si="2"/>
        <v>30</v>
      </c>
      <c r="V8" s="204">
        <v>5</v>
      </c>
      <c r="W8" s="204">
        <v>25</v>
      </c>
      <c r="X8" s="12">
        <v>0</v>
      </c>
      <c r="Y8" s="72" t="s">
        <v>20</v>
      </c>
      <c r="Z8" s="73" t="s">
        <v>151</v>
      </c>
      <c r="AA8" s="74" t="s">
        <v>41</v>
      </c>
      <c r="AB8" s="95"/>
      <c r="AC8" s="76" t="str">
        <f t="shared" si="1"/>
        <v/>
      </c>
      <c r="AD8" s="76" t="str">
        <f t="shared" si="0"/>
        <v/>
      </c>
    </row>
    <row r="9" spans="1:30" s="77" customFormat="1" ht="33.75" customHeight="1">
      <c r="A9" s="216">
        <v>268</v>
      </c>
      <c r="B9" s="67" t="s">
        <v>150</v>
      </c>
      <c r="C9" s="68"/>
      <c r="D9" s="69" t="s">
        <v>22</v>
      </c>
      <c r="E9" s="71">
        <v>6</v>
      </c>
      <c r="F9" s="71">
        <v>0</v>
      </c>
      <c r="G9" s="71">
        <v>6</v>
      </c>
      <c r="H9" s="71">
        <v>0</v>
      </c>
      <c r="I9" s="71">
        <v>6</v>
      </c>
      <c r="J9" s="71">
        <v>0</v>
      </c>
      <c r="K9" s="71">
        <v>6</v>
      </c>
      <c r="L9" s="71">
        <v>0</v>
      </c>
      <c r="M9" s="71">
        <v>6</v>
      </c>
      <c r="N9" s="71">
        <v>0</v>
      </c>
      <c r="O9" s="71">
        <v>6</v>
      </c>
      <c r="P9" s="71">
        <v>0</v>
      </c>
      <c r="Q9" s="71">
        <v>6</v>
      </c>
      <c r="R9" s="71">
        <v>0</v>
      </c>
      <c r="S9" s="71">
        <v>6</v>
      </c>
      <c r="T9" s="71">
        <v>0</v>
      </c>
      <c r="U9" s="204">
        <f t="shared" si="2"/>
        <v>7</v>
      </c>
      <c r="V9" s="12">
        <v>1</v>
      </c>
      <c r="W9" s="12">
        <v>6</v>
      </c>
      <c r="X9" s="12">
        <v>0</v>
      </c>
      <c r="Y9" s="72" t="s">
        <v>20</v>
      </c>
      <c r="Z9" s="73" t="s">
        <v>149</v>
      </c>
      <c r="AA9" s="74" t="s">
        <v>41</v>
      </c>
      <c r="AB9" s="95"/>
      <c r="AC9" s="76" t="str">
        <f t="shared" si="1"/>
        <v/>
      </c>
      <c r="AD9" s="76" t="str">
        <f t="shared" si="0"/>
        <v/>
      </c>
    </row>
    <row r="10" spans="1:30" ht="24" customHeight="1">
      <c r="A10" s="215"/>
      <c r="B10" s="75" t="s">
        <v>30</v>
      </c>
      <c r="C10" s="80"/>
      <c r="D10" s="81"/>
      <c r="E10" s="63"/>
      <c r="F10" s="64"/>
      <c r="G10" s="64"/>
      <c r="H10" s="64"/>
      <c r="I10" s="64"/>
      <c r="J10" s="64"/>
      <c r="K10" s="64"/>
      <c r="L10" s="64"/>
      <c r="M10" s="64"/>
      <c r="N10" s="64"/>
      <c r="O10" s="64"/>
      <c r="P10" s="64"/>
      <c r="Q10" s="64"/>
      <c r="R10" s="64"/>
      <c r="S10" s="64"/>
      <c r="T10" s="64"/>
      <c r="U10" s="64"/>
      <c r="V10" s="64"/>
      <c r="W10" s="64"/>
      <c r="X10" s="64"/>
      <c r="Y10" s="50"/>
      <c r="Z10" s="61" t="s">
        <v>16</v>
      </c>
      <c r="AA10" s="65"/>
      <c r="AB10" s="94"/>
      <c r="AC10" t="str">
        <f>IF(ISBLANK(V10),"",IF(IF(R10&lt;=S10,1,-1)*IF(V10&lt;=W10,1,-1)&lt;0,"請確認",""))</f>
        <v/>
      </c>
      <c r="AD10" t="str">
        <f>IF(OR(ISBLANK(V10),ISBLANK(W10),ISTEXT(V10),ISTEXT(W10)),"",IF(OR((V10+W10)/(R10+S10)&gt;1.3,(V10+W10)/(R10+S10)&lt;0.7),"請備註",""))</f>
        <v/>
      </c>
    </row>
    <row r="11" spans="1:30" s="54" customFormat="1" ht="33.75" customHeight="1">
      <c r="A11" s="220">
        <v>360</v>
      </c>
      <c r="B11" s="24" t="s">
        <v>283</v>
      </c>
      <c r="C11" s="43"/>
      <c r="D11" s="42" t="s">
        <v>221</v>
      </c>
      <c r="E11" s="205">
        <f t="shared" ref="E11:E12" si="3">SUM(F11:H11)</f>
        <v>770</v>
      </c>
      <c r="F11" s="41">
        <v>202</v>
      </c>
      <c r="G11" s="41">
        <v>568</v>
      </c>
      <c r="H11" s="41">
        <v>0</v>
      </c>
      <c r="I11" s="41">
        <f t="shared" ref="I11:I12" si="4">SUM(J11:L11)</f>
        <v>749</v>
      </c>
      <c r="J11" s="41">
        <v>207</v>
      </c>
      <c r="K11" s="41">
        <v>542</v>
      </c>
      <c r="L11" s="41">
        <v>0</v>
      </c>
      <c r="M11" s="41">
        <f t="shared" ref="M11:M12" si="5">SUM(N11:P11)</f>
        <v>755</v>
      </c>
      <c r="N11" s="41">
        <v>213</v>
      </c>
      <c r="O11" s="41">
        <v>542</v>
      </c>
      <c r="P11" s="41">
        <v>0</v>
      </c>
      <c r="Q11" s="41">
        <f t="shared" ref="Q11:Q12" si="6">SUM(R11:T11)</f>
        <v>759</v>
      </c>
      <c r="R11" s="41">
        <v>226</v>
      </c>
      <c r="S11" s="41">
        <v>533</v>
      </c>
      <c r="T11" s="41">
        <v>0</v>
      </c>
      <c r="U11" s="12">
        <f t="shared" ref="U11:U12" si="7">SUM(V11:X11)</f>
        <v>771</v>
      </c>
      <c r="V11" s="41">
        <v>229</v>
      </c>
      <c r="W11" s="41">
        <v>542</v>
      </c>
      <c r="X11" s="41">
        <v>0</v>
      </c>
      <c r="Y11" s="52"/>
      <c r="Z11" s="46" t="s">
        <v>284</v>
      </c>
      <c r="AA11" s="53" t="s">
        <v>234</v>
      </c>
      <c r="AB11" s="102"/>
      <c r="AC11" s="54" t="str">
        <f t="shared" ref="AC11:AC12" si="8">IF(ISBLANK(V11),"",IF(IF(R11&lt;=S11,1,-1)*IF(V11&lt;=W11,1,-1)&lt;0,"請確認",""))</f>
        <v/>
      </c>
      <c r="AD11" s="54" t="str">
        <f t="shared" ref="AD11:AD12" si="9">IF(OR(ISBLANK(V11),ISBLANK(W11),ISTEXT(V11),ISTEXT(W11)),"",IF(OR((V11+W11)/(R11+S11)&gt;1.3,(V11+W11)/(R11+S11)&lt;0.7),"請備註",""))</f>
        <v/>
      </c>
    </row>
    <row r="12" spans="1:30" s="54" customFormat="1" ht="33.75" customHeight="1">
      <c r="A12" s="221">
        <v>361</v>
      </c>
      <c r="B12" s="49" t="s">
        <v>236</v>
      </c>
      <c r="C12" s="55"/>
      <c r="D12" s="44" t="s">
        <v>221</v>
      </c>
      <c r="E12" s="206">
        <f t="shared" si="3"/>
        <v>4513</v>
      </c>
      <c r="F12" s="45">
        <v>1225</v>
      </c>
      <c r="G12" s="45">
        <v>3288</v>
      </c>
      <c r="H12" s="45">
        <v>0</v>
      </c>
      <c r="I12" s="45">
        <f t="shared" si="4"/>
        <v>4465</v>
      </c>
      <c r="J12" s="45">
        <v>1256</v>
      </c>
      <c r="K12" s="45">
        <v>3209</v>
      </c>
      <c r="L12" s="45">
        <v>0</v>
      </c>
      <c r="M12" s="45">
        <f t="shared" si="5"/>
        <v>4592</v>
      </c>
      <c r="N12" s="45">
        <v>1333</v>
      </c>
      <c r="O12" s="45">
        <v>3259</v>
      </c>
      <c r="P12" s="45">
        <v>0</v>
      </c>
      <c r="Q12" s="45">
        <f t="shared" si="6"/>
        <v>4730</v>
      </c>
      <c r="R12" s="45">
        <v>1343</v>
      </c>
      <c r="S12" s="45">
        <v>3387</v>
      </c>
      <c r="T12" s="45">
        <v>0</v>
      </c>
      <c r="U12" s="23">
        <f t="shared" si="7"/>
        <v>4875</v>
      </c>
      <c r="V12" s="45">
        <v>1401</v>
      </c>
      <c r="W12" s="45">
        <v>3474</v>
      </c>
      <c r="X12" s="56">
        <v>0</v>
      </c>
      <c r="Y12" s="57"/>
      <c r="Z12" s="58" t="s">
        <v>285</v>
      </c>
      <c r="AA12" s="31" t="s">
        <v>234</v>
      </c>
      <c r="AB12" s="103"/>
      <c r="AC12" s="54" t="str">
        <f t="shared" si="8"/>
        <v/>
      </c>
      <c r="AD12" s="54" t="str">
        <f t="shared" si="9"/>
        <v/>
      </c>
    </row>
    <row r="13" spans="1:30" s="13" customFormat="1">
      <c r="A13" s="185"/>
      <c r="B13" s="186"/>
      <c r="C13" s="185"/>
      <c r="D13" s="187"/>
      <c r="E13" s="12"/>
      <c r="F13" s="12"/>
      <c r="G13" s="12"/>
      <c r="H13" s="12"/>
      <c r="I13" s="12"/>
      <c r="J13" s="12"/>
      <c r="K13" s="12"/>
      <c r="L13" s="12"/>
      <c r="M13" s="12"/>
      <c r="N13" s="12"/>
      <c r="O13" s="12"/>
      <c r="P13" s="12"/>
      <c r="Q13" s="12"/>
      <c r="R13" s="12"/>
      <c r="S13" s="12"/>
      <c r="T13" s="12"/>
      <c r="U13" s="12"/>
      <c r="V13" s="12"/>
      <c r="W13" s="12"/>
      <c r="X13" s="12"/>
      <c r="Y13" s="188"/>
      <c r="Z13" s="39"/>
      <c r="AA13" s="189"/>
      <c r="AB13" s="22"/>
      <c r="AC13"/>
      <c r="AD13"/>
    </row>
    <row r="14" spans="1:30" s="13" customFormat="1">
      <c r="A14" s="15"/>
      <c r="B14" s="36"/>
      <c r="C14" s="15"/>
      <c r="D14" s="15"/>
      <c r="E14" s="15"/>
      <c r="F14" s="15"/>
      <c r="G14" s="15"/>
      <c r="H14" s="15"/>
      <c r="I14" s="15"/>
      <c r="J14" s="15"/>
      <c r="K14" s="15"/>
      <c r="L14" s="15"/>
      <c r="M14" s="15"/>
      <c r="N14" s="15"/>
      <c r="O14" s="15"/>
      <c r="P14" s="15"/>
      <c r="Q14" s="15"/>
      <c r="R14" s="15"/>
      <c r="S14" s="15"/>
      <c r="T14" s="15"/>
      <c r="U14" s="15"/>
      <c r="V14" s="15"/>
      <c r="W14" s="15"/>
      <c r="X14" s="15"/>
      <c r="Y14" s="15"/>
      <c r="Z14" s="21"/>
      <c r="AA14" s="35"/>
      <c r="AB14" s="22"/>
    </row>
    <row r="15" spans="1:30" s="13" customFormat="1">
      <c r="A15" s="15"/>
      <c r="B15" s="36"/>
      <c r="C15" s="15"/>
      <c r="D15" s="15"/>
      <c r="E15" s="15"/>
      <c r="F15" s="15"/>
      <c r="G15" s="15"/>
      <c r="H15" s="15"/>
      <c r="I15" s="15"/>
      <c r="J15" s="15"/>
      <c r="K15" s="15"/>
      <c r="L15" s="15"/>
      <c r="M15" s="15"/>
      <c r="N15" s="15"/>
      <c r="O15" s="15"/>
      <c r="P15" s="15"/>
      <c r="Q15" s="15"/>
      <c r="R15" s="15"/>
      <c r="S15" s="15"/>
      <c r="T15" s="15"/>
      <c r="U15" s="15"/>
      <c r="V15" s="15"/>
      <c r="W15" s="15"/>
      <c r="X15" s="15"/>
      <c r="Y15" s="15"/>
      <c r="Z15" s="17"/>
      <c r="AA15" s="35"/>
      <c r="AB15" s="22"/>
    </row>
  </sheetData>
  <mergeCells count="15">
    <mergeCell ref="AB3:AB4"/>
    <mergeCell ref="AC3:AD3"/>
    <mergeCell ref="A1:AA1"/>
    <mergeCell ref="B2:D2"/>
    <mergeCell ref="A3:A4"/>
    <mergeCell ref="B3:C4"/>
    <mergeCell ref="D3:D4"/>
    <mergeCell ref="E3:H3"/>
    <mergeCell ref="I3:L3"/>
    <mergeCell ref="M3:P3"/>
    <mergeCell ref="Q3:T3"/>
    <mergeCell ref="U3:X3"/>
    <mergeCell ref="Y3:Y4"/>
    <mergeCell ref="Z3:Z4"/>
    <mergeCell ref="AA3:AA4"/>
  </mergeCells>
  <phoneticPr fontId="4" type="noConversion"/>
  <conditionalFormatting sqref="E3 I3 M3 Q3 U3">
    <cfRule type="cellIs" dxfId="42" priority="7" operator="equal">
      <formula>"…"</formula>
    </cfRule>
  </conditionalFormatting>
  <conditionalFormatting sqref="E4:X4">
    <cfRule type="cellIs" dxfId="41" priority="8" operator="equal">
      <formula>"…"</formula>
    </cfRule>
  </conditionalFormatting>
  <conditionalFormatting sqref="AC5:AD13">
    <cfRule type="cellIs" dxfId="40" priority="1" operator="equal">
      <formula>"… "</formula>
    </cfRule>
    <cfRule type="cellIs" dxfId="39" priority="2" operator="equal">
      <formula>"…"</formula>
    </cfRule>
  </conditionalFormatting>
  <pageMargins left="0.70866141732283472" right="0.70866141732283472" top="0.35433070866141736" bottom="0.74803149606299213" header="0.31496062992125984" footer="0.31496062992125984"/>
  <pageSetup paperSize="8" scale="59" fitToHeight="0" orientation="landscape" r:id="rId1"/>
  <headerFoot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24"/>
  <sheetViews>
    <sheetView view="pageBreakPreview" zoomScaleSheetLayoutView="100" workbookViewId="0">
      <selection activeCell="V13" sqref="V13"/>
    </sheetView>
  </sheetViews>
  <sheetFormatPr defaultColWidth="9" defaultRowHeight="16.5"/>
  <cols>
    <col min="1" max="1" width="4.375" style="16" customWidth="1"/>
    <col min="2" max="2" width="7.75" style="16" customWidth="1"/>
    <col min="3" max="3" width="36.75" style="16" customWidth="1"/>
    <col min="4" max="5" width="8.75" style="16" customWidth="1"/>
    <col min="6" max="12" width="9.625" style="16" customWidth="1"/>
    <col min="13" max="24" width="9.75" style="16" customWidth="1"/>
    <col min="25" max="25" width="7.75" style="16" customWidth="1"/>
    <col min="26" max="26" width="40.75" style="29" customWidth="1"/>
    <col min="27" max="27" width="8.75" style="34" customWidth="1"/>
    <col min="28" max="28" width="16.5" style="19" customWidth="1"/>
    <col min="29" max="30" width="9" customWidth="1"/>
  </cols>
  <sheetData>
    <row r="1" spans="1:30" ht="25.5">
      <c r="A1" s="226" t="s">
        <v>203</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1"/>
    </row>
    <row r="2" spans="1:30">
      <c r="A2" s="38"/>
      <c r="B2" s="228"/>
      <c r="C2" s="228"/>
      <c r="D2" s="228"/>
      <c r="E2" s="20"/>
      <c r="F2" s="27"/>
      <c r="G2" s="27"/>
      <c r="H2" s="27"/>
      <c r="I2" s="27"/>
      <c r="J2" s="27"/>
      <c r="K2" s="27"/>
      <c r="L2" s="27"/>
      <c r="M2" s="27"/>
      <c r="N2" s="27"/>
      <c r="O2" s="27"/>
      <c r="P2" s="27"/>
      <c r="Q2" s="27"/>
      <c r="R2" s="27"/>
      <c r="S2" s="27"/>
      <c r="T2" s="27"/>
      <c r="U2" s="27"/>
      <c r="V2" s="27"/>
      <c r="W2" s="27"/>
      <c r="X2" s="27"/>
      <c r="Y2" s="26"/>
      <c r="Z2" s="30"/>
      <c r="AA2" s="37"/>
      <c r="AB2" s="8"/>
    </row>
    <row r="3" spans="1:30">
      <c r="A3" s="229" t="s">
        <v>0</v>
      </c>
      <c r="B3" s="229" t="s">
        <v>1</v>
      </c>
      <c r="C3" s="229"/>
      <c r="D3" s="229" t="s">
        <v>2</v>
      </c>
      <c r="E3" s="231" t="s">
        <v>3</v>
      </c>
      <c r="F3" s="232"/>
      <c r="G3" s="232"/>
      <c r="H3" s="233"/>
      <c r="I3" s="231" t="s">
        <v>217</v>
      </c>
      <c r="J3" s="232"/>
      <c r="K3" s="232"/>
      <c r="L3" s="233"/>
      <c r="M3" s="231" t="s">
        <v>218</v>
      </c>
      <c r="N3" s="232"/>
      <c r="O3" s="232"/>
      <c r="P3" s="233"/>
      <c r="Q3" s="231" t="s">
        <v>4</v>
      </c>
      <c r="R3" s="232"/>
      <c r="S3" s="232"/>
      <c r="T3" s="233"/>
      <c r="U3" s="229" t="s">
        <v>219</v>
      </c>
      <c r="V3" s="229"/>
      <c r="W3" s="229"/>
      <c r="X3" s="229"/>
      <c r="Y3" s="234" t="s">
        <v>5</v>
      </c>
      <c r="Z3" s="236" t="s">
        <v>6</v>
      </c>
      <c r="AA3" s="238" t="s">
        <v>202</v>
      </c>
      <c r="AB3" s="223" t="s">
        <v>8</v>
      </c>
      <c r="AC3" s="225" t="s">
        <v>9</v>
      </c>
      <c r="AD3" s="225"/>
    </row>
    <row r="4" spans="1:30">
      <c r="A4" s="230"/>
      <c r="B4" s="229"/>
      <c r="C4" s="229"/>
      <c r="D4" s="229"/>
      <c r="E4" s="9" t="s">
        <v>10</v>
      </c>
      <c r="F4" s="10" t="s">
        <v>11</v>
      </c>
      <c r="G4" s="10" t="s">
        <v>12</v>
      </c>
      <c r="H4" s="9" t="s">
        <v>13</v>
      </c>
      <c r="I4" s="9" t="s">
        <v>10</v>
      </c>
      <c r="J4" s="10" t="s">
        <v>11</v>
      </c>
      <c r="K4" s="10" t="s">
        <v>12</v>
      </c>
      <c r="L4" s="9" t="s">
        <v>13</v>
      </c>
      <c r="M4" s="9" t="s">
        <v>10</v>
      </c>
      <c r="N4" s="10" t="s">
        <v>11</v>
      </c>
      <c r="O4" s="10" t="s">
        <v>12</v>
      </c>
      <c r="P4" s="9" t="s">
        <v>13</v>
      </c>
      <c r="Q4" s="9" t="s">
        <v>10</v>
      </c>
      <c r="R4" s="10" t="s">
        <v>11</v>
      </c>
      <c r="S4" s="10" t="s">
        <v>12</v>
      </c>
      <c r="T4" s="9" t="s">
        <v>13</v>
      </c>
      <c r="U4" s="9" t="s">
        <v>10</v>
      </c>
      <c r="V4" s="10" t="s">
        <v>11</v>
      </c>
      <c r="W4" s="10" t="s">
        <v>12</v>
      </c>
      <c r="X4" s="9" t="s">
        <v>13</v>
      </c>
      <c r="Y4" s="235"/>
      <c r="Z4" s="237"/>
      <c r="AA4" s="238"/>
      <c r="AB4" s="224"/>
      <c r="AC4" s="11" t="s">
        <v>14</v>
      </c>
      <c r="AD4" s="11" t="s">
        <v>15</v>
      </c>
    </row>
    <row r="5" spans="1:30" ht="24" customHeight="1">
      <c r="A5" s="214"/>
      <c r="B5" s="100" t="s">
        <v>201</v>
      </c>
      <c r="C5" s="101"/>
      <c r="D5" s="79"/>
      <c r="E5" s="59"/>
      <c r="F5" s="60"/>
      <c r="G5" s="60"/>
      <c r="H5" s="60"/>
      <c r="I5" s="60"/>
      <c r="J5" s="60"/>
      <c r="K5" s="60"/>
      <c r="L5" s="60"/>
      <c r="M5" s="60"/>
      <c r="N5" s="60"/>
      <c r="O5" s="60"/>
      <c r="P5" s="60"/>
      <c r="Q5" s="60"/>
      <c r="R5" s="60"/>
      <c r="S5" s="60"/>
      <c r="T5" s="60"/>
      <c r="U5" s="60"/>
      <c r="V5" s="60"/>
      <c r="W5" s="60"/>
      <c r="X5" s="60"/>
      <c r="Y5" s="47"/>
      <c r="Z5" s="61" t="s">
        <v>16</v>
      </c>
      <c r="AA5" s="62"/>
      <c r="AB5" s="94"/>
      <c r="AC5" t="str">
        <f>IF(ISBLANK(V5),"",IF(IF(R5&lt;=S5,1,-1)*IF(V5&lt;=W5,1,-1)&lt;0,"請確認",""))</f>
        <v/>
      </c>
      <c r="AD5" t="str">
        <f t="shared" ref="AD5:AD22" si="0">IF(OR(ISBLANK(V5),ISBLANK(W5),ISTEXT(V5),ISTEXT(W5)),"",IF(OR((V5+W5)/(R5+S5)&gt;1.3,(V5+W5)/(R5+S5)&lt;0.7),"請備註",""))</f>
        <v/>
      </c>
    </row>
    <row r="6" spans="1:30" s="77" customFormat="1" ht="33.75" customHeight="1">
      <c r="A6" s="216">
        <v>248</v>
      </c>
      <c r="B6" s="67" t="s">
        <v>200</v>
      </c>
      <c r="C6" s="68"/>
      <c r="D6" s="69" t="s">
        <v>158</v>
      </c>
      <c r="E6" s="71">
        <v>36844</v>
      </c>
      <c r="F6" s="71">
        <v>17574</v>
      </c>
      <c r="G6" s="71">
        <v>19270</v>
      </c>
      <c r="H6" s="71">
        <v>0</v>
      </c>
      <c r="I6" s="71">
        <v>33192</v>
      </c>
      <c r="J6" s="71">
        <v>15664</v>
      </c>
      <c r="K6" s="71">
        <v>17528</v>
      </c>
      <c r="L6" s="71">
        <v>0</v>
      </c>
      <c r="M6" s="71">
        <v>30563</v>
      </c>
      <c r="N6" s="71">
        <v>14229</v>
      </c>
      <c r="O6" s="71">
        <v>16334</v>
      </c>
      <c r="P6" s="71">
        <v>0</v>
      </c>
      <c r="Q6" s="71">
        <v>29344</v>
      </c>
      <c r="R6" s="71">
        <v>13594</v>
      </c>
      <c r="S6" s="71">
        <v>15750</v>
      </c>
      <c r="T6" s="71">
        <v>0</v>
      </c>
      <c r="U6" s="12">
        <v>27909</v>
      </c>
      <c r="V6" s="12">
        <v>12770</v>
      </c>
      <c r="W6" s="12">
        <v>15139</v>
      </c>
      <c r="X6" s="12">
        <v>0</v>
      </c>
      <c r="Y6" s="82"/>
      <c r="Z6" s="83" t="s">
        <v>199</v>
      </c>
      <c r="AA6" s="74" t="s">
        <v>38</v>
      </c>
      <c r="AB6" s="95"/>
      <c r="AC6" s="76" t="str">
        <f t="shared" ref="AC6:AC22" si="1">IF(ISBLANK(V6),"",IF(IF(R6&lt;=S6,1,-1)*IF(V6&lt;=W6,1,-1)&lt;0,"請確認",""))</f>
        <v/>
      </c>
      <c r="AD6" s="76" t="str">
        <f t="shared" si="0"/>
        <v/>
      </c>
    </row>
    <row r="7" spans="1:30" s="77" customFormat="1" ht="33.75" customHeight="1">
      <c r="A7" s="216">
        <v>249</v>
      </c>
      <c r="B7" s="67" t="s">
        <v>198</v>
      </c>
      <c r="C7" s="68"/>
      <c r="D7" s="69"/>
      <c r="E7" s="84"/>
      <c r="F7" s="84"/>
      <c r="G7" s="84"/>
      <c r="H7" s="84"/>
      <c r="I7" s="84"/>
      <c r="J7" s="84"/>
      <c r="K7" s="84"/>
      <c r="L7" s="84"/>
      <c r="M7" s="84"/>
      <c r="N7" s="84"/>
      <c r="O7" s="84"/>
      <c r="P7" s="84"/>
      <c r="Q7" s="84"/>
      <c r="R7" s="84"/>
      <c r="S7" s="84"/>
      <c r="T7" s="84"/>
      <c r="U7" s="207"/>
      <c r="V7" s="207"/>
      <c r="W7" s="207"/>
      <c r="X7" s="207"/>
      <c r="Y7" s="82"/>
      <c r="Z7" s="83"/>
      <c r="AA7" s="74" t="s">
        <v>38</v>
      </c>
      <c r="AB7" s="95"/>
      <c r="AC7" s="76" t="str">
        <f t="shared" si="1"/>
        <v/>
      </c>
      <c r="AD7" s="76" t="str">
        <f t="shared" si="0"/>
        <v/>
      </c>
    </row>
    <row r="8" spans="1:30" s="77" customFormat="1" ht="33.75" customHeight="1">
      <c r="A8" s="216"/>
      <c r="B8" s="85" t="s">
        <v>245</v>
      </c>
      <c r="C8" s="68"/>
      <c r="D8" s="69" t="s">
        <v>17</v>
      </c>
      <c r="E8" s="71">
        <v>1822</v>
      </c>
      <c r="F8" s="71">
        <v>932</v>
      </c>
      <c r="G8" s="71">
        <v>890</v>
      </c>
      <c r="H8" s="71">
        <v>0</v>
      </c>
      <c r="I8" s="71">
        <v>1684</v>
      </c>
      <c r="J8" s="71">
        <v>866</v>
      </c>
      <c r="K8" s="71">
        <v>818</v>
      </c>
      <c r="L8" s="71">
        <v>0</v>
      </c>
      <c r="M8" s="71">
        <v>1466</v>
      </c>
      <c r="N8" s="71">
        <v>730</v>
      </c>
      <c r="O8" s="71">
        <v>736</v>
      </c>
      <c r="P8" s="71">
        <v>0</v>
      </c>
      <c r="Q8" s="71">
        <v>1544</v>
      </c>
      <c r="R8" s="71">
        <v>796</v>
      </c>
      <c r="S8" s="71">
        <v>748</v>
      </c>
      <c r="T8" s="71">
        <v>0</v>
      </c>
      <c r="U8" s="12">
        <v>1580</v>
      </c>
      <c r="V8" s="12">
        <v>817</v>
      </c>
      <c r="W8" s="12">
        <v>763</v>
      </c>
      <c r="X8" s="12">
        <v>0</v>
      </c>
      <c r="Y8" s="82"/>
      <c r="Z8" s="73" t="s">
        <v>197</v>
      </c>
      <c r="AA8" s="74"/>
      <c r="AB8" s="95"/>
      <c r="AC8" s="76" t="str">
        <f t="shared" si="1"/>
        <v/>
      </c>
      <c r="AD8" s="76" t="str">
        <f t="shared" si="0"/>
        <v/>
      </c>
    </row>
    <row r="9" spans="1:30" s="77" customFormat="1" ht="33.75" customHeight="1">
      <c r="A9" s="216"/>
      <c r="B9" s="85" t="s">
        <v>246</v>
      </c>
      <c r="C9" s="68"/>
      <c r="D9" s="69" t="s">
        <v>37</v>
      </c>
      <c r="E9" s="71">
        <v>496</v>
      </c>
      <c r="F9" s="71">
        <v>236</v>
      </c>
      <c r="G9" s="71">
        <v>260</v>
      </c>
      <c r="H9" s="71">
        <v>0</v>
      </c>
      <c r="I9" s="71">
        <v>450</v>
      </c>
      <c r="J9" s="71">
        <v>214</v>
      </c>
      <c r="K9" s="71">
        <v>236</v>
      </c>
      <c r="L9" s="71">
        <v>0</v>
      </c>
      <c r="M9" s="71">
        <v>425</v>
      </c>
      <c r="N9" s="71">
        <v>191</v>
      </c>
      <c r="O9" s="71">
        <v>234</v>
      </c>
      <c r="P9" s="71">
        <v>0</v>
      </c>
      <c r="Q9" s="71">
        <v>471</v>
      </c>
      <c r="R9" s="71">
        <v>218</v>
      </c>
      <c r="S9" s="71">
        <v>253</v>
      </c>
      <c r="T9" s="71">
        <v>0</v>
      </c>
      <c r="U9" s="12">
        <v>485</v>
      </c>
      <c r="V9" s="12">
        <v>234</v>
      </c>
      <c r="W9" s="12">
        <v>251</v>
      </c>
      <c r="X9" s="12">
        <v>0</v>
      </c>
      <c r="Y9" s="82"/>
      <c r="Z9" s="83" t="s">
        <v>196</v>
      </c>
      <c r="AA9" s="74"/>
      <c r="AB9" s="95"/>
      <c r="AC9" s="76" t="str">
        <f t="shared" si="1"/>
        <v/>
      </c>
      <c r="AD9" s="76" t="str">
        <f t="shared" si="0"/>
        <v/>
      </c>
    </row>
    <row r="10" spans="1:30" s="77" customFormat="1" ht="33.75" customHeight="1">
      <c r="A10" s="216">
        <v>250</v>
      </c>
      <c r="B10" s="67" t="s">
        <v>195</v>
      </c>
      <c r="C10" s="68"/>
      <c r="D10" s="69" t="s">
        <v>158</v>
      </c>
      <c r="E10" s="71">
        <v>379</v>
      </c>
      <c r="F10" s="71">
        <v>42</v>
      </c>
      <c r="G10" s="71">
        <v>337</v>
      </c>
      <c r="H10" s="71">
        <v>0</v>
      </c>
      <c r="I10" s="71">
        <v>371</v>
      </c>
      <c r="J10" s="71">
        <v>56</v>
      </c>
      <c r="K10" s="71">
        <v>315</v>
      </c>
      <c r="L10" s="71">
        <v>0</v>
      </c>
      <c r="M10" s="71">
        <v>368</v>
      </c>
      <c r="N10" s="71">
        <v>41</v>
      </c>
      <c r="O10" s="71">
        <v>327</v>
      </c>
      <c r="P10" s="71">
        <v>0</v>
      </c>
      <c r="Q10" s="71">
        <v>372</v>
      </c>
      <c r="R10" s="71">
        <v>37</v>
      </c>
      <c r="S10" s="71">
        <v>335</v>
      </c>
      <c r="T10" s="71">
        <v>0</v>
      </c>
      <c r="U10" s="12">
        <v>352</v>
      </c>
      <c r="V10" s="12">
        <v>47</v>
      </c>
      <c r="W10" s="12">
        <v>305</v>
      </c>
      <c r="X10" s="12">
        <v>0</v>
      </c>
      <c r="Y10" s="82"/>
      <c r="Z10" s="73" t="s">
        <v>194</v>
      </c>
      <c r="AA10" s="74" t="s">
        <v>38</v>
      </c>
      <c r="AB10" s="95"/>
      <c r="AC10" s="76" t="str">
        <f t="shared" si="1"/>
        <v/>
      </c>
      <c r="AD10" s="76" t="str">
        <f t="shared" si="0"/>
        <v/>
      </c>
    </row>
    <row r="11" spans="1:30" s="77" customFormat="1" ht="33.75" customHeight="1">
      <c r="A11" s="216">
        <v>251</v>
      </c>
      <c r="B11" s="86" t="s">
        <v>193</v>
      </c>
      <c r="C11" s="68"/>
      <c r="D11" s="69" t="s">
        <v>37</v>
      </c>
      <c r="E11" s="71">
        <v>17141</v>
      </c>
      <c r="F11" s="71">
        <v>6540</v>
      </c>
      <c r="G11" s="71">
        <v>10601</v>
      </c>
      <c r="H11" s="71">
        <v>0</v>
      </c>
      <c r="I11" s="71">
        <v>16449</v>
      </c>
      <c r="J11" s="71">
        <v>6548</v>
      </c>
      <c r="K11" s="71">
        <v>9901</v>
      </c>
      <c r="L11" s="71">
        <v>0</v>
      </c>
      <c r="M11" s="71">
        <v>15368</v>
      </c>
      <c r="N11" s="71">
        <v>5734</v>
      </c>
      <c r="O11" s="71">
        <v>9634</v>
      </c>
      <c r="P11" s="71">
        <v>0</v>
      </c>
      <c r="Q11" s="71">
        <v>15091</v>
      </c>
      <c r="R11" s="71">
        <v>5658</v>
      </c>
      <c r="S11" s="71">
        <v>9433</v>
      </c>
      <c r="T11" s="71">
        <v>0</v>
      </c>
      <c r="U11" s="12">
        <v>14840</v>
      </c>
      <c r="V11" s="12">
        <v>5565</v>
      </c>
      <c r="W11" s="12">
        <v>9275</v>
      </c>
      <c r="X11" s="12">
        <v>0</v>
      </c>
      <c r="Y11" s="82"/>
      <c r="Z11" s="83" t="s">
        <v>192</v>
      </c>
      <c r="AA11" s="74" t="s">
        <v>38</v>
      </c>
      <c r="AB11" s="95"/>
      <c r="AC11" s="76" t="str">
        <f t="shared" si="1"/>
        <v/>
      </c>
      <c r="AD11" s="76" t="str">
        <f t="shared" si="0"/>
        <v/>
      </c>
    </row>
    <row r="12" spans="1:30" s="77" customFormat="1" ht="33.75" customHeight="1">
      <c r="A12" s="216">
        <v>252</v>
      </c>
      <c r="B12" s="67" t="s">
        <v>191</v>
      </c>
      <c r="C12" s="68"/>
      <c r="D12" s="69" t="s">
        <v>17</v>
      </c>
      <c r="E12" s="71">
        <v>31</v>
      </c>
      <c r="F12" s="71">
        <v>5</v>
      </c>
      <c r="G12" s="71">
        <v>26</v>
      </c>
      <c r="H12" s="71">
        <v>0</v>
      </c>
      <c r="I12" s="71">
        <v>46</v>
      </c>
      <c r="J12" s="71">
        <v>8</v>
      </c>
      <c r="K12" s="71">
        <v>38</v>
      </c>
      <c r="L12" s="71">
        <v>0</v>
      </c>
      <c r="M12" s="71">
        <v>53</v>
      </c>
      <c r="N12" s="71">
        <v>8</v>
      </c>
      <c r="O12" s="71">
        <v>45</v>
      </c>
      <c r="P12" s="71">
        <v>0</v>
      </c>
      <c r="Q12" s="71">
        <v>51</v>
      </c>
      <c r="R12" s="71">
        <v>8</v>
      </c>
      <c r="S12" s="71">
        <v>43</v>
      </c>
      <c r="T12" s="71">
        <v>0</v>
      </c>
      <c r="U12" s="12">
        <v>37</v>
      </c>
      <c r="V12" s="12">
        <v>6</v>
      </c>
      <c r="W12" s="12">
        <v>31</v>
      </c>
      <c r="X12" s="12">
        <v>0</v>
      </c>
      <c r="Y12" s="82"/>
      <c r="Z12" s="73" t="s">
        <v>190</v>
      </c>
      <c r="AA12" s="74" t="s">
        <v>38</v>
      </c>
      <c r="AB12" s="95"/>
      <c r="AC12" s="76" t="str">
        <f t="shared" si="1"/>
        <v/>
      </c>
      <c r="AD12" s="76" t="str">
        <f t="shared" si="0"/>
        <v/>
      </c>
    </row>
    <row r="13" spans="1:30" s="77" customFormat="1" ht="33.75" customHeight="1">
      <c r="A13" s="216">
        <v>269</v>
      </c>
      <c r="B13" s="67" t="s">
        <v>148</v>
      </c>
      <c r="C13" s="68"/>
      <c r="D13" s="69" t="s">
        <v>22</v>
      </c>
      <c r="E13" s="71">
        <v>61</v>
      </c>
      <c r="F13" s="71">
        <v>46</v>
      </c>
      <c r="G13" s="71">
        <v>15</v>
      </c>
      <c r="H13" s="71">
        <v>0</v>
      </c>
      <c r="I13" s="71">
        <v>48</v>
      </c>
      <c r="J13" s="71">
        <v>40</v>
      </c>
      <c r="K13" s="71">
        <v>8</v>
      </c>
      <c r="L13" s="71">
        <v>0</v>
      </c>
      <c r="M13" s="71">
        <v>51</v>
      </c>
      <c r="N13" s="71">
        <v>42</v>
      </c>
      <c r="O13" s="71">
        <v>9</v>
      </c>
      <c r="P13" s="71">
        <v>0</v>
      </c>
      <c r="Q13" s="71">
        <v>52</v>
      </c>
      <c r="R13" s="71">
        <v>44</v>
      </c>
      <c r="S13" s="71">
        <v>8</v>
      </c>
      <c r="T13" s="71">
        <v>0</v>
      </c>
      <c r="U13" s="12">
        <v>58</v>
      </c>
      <c r="V13" s="12">
        <v>50</v>
      </c>
      <c r="W13" s="12">
        <v>8</v>
      </c>
      <c r="X13" s="12">
        <v>0</v>
      </c>
      <c r="Y13" s="72" t="s">
        <v>20</v>
      </c>
      <c r="Z13" s="73" t="s">
        <v>147</v>
      </c>
      <c r="AA13" s="74" t="s">
        <v>41</v>
      </c>
      <c r="AB13" s="95"/>
      <c r="AC13" s="76" t="str">
        <f t="shared" si="1"/>
        <v/>
      </c>
      <c r="AD13" s="76" t="str">
        <f t="shared" si="0"/>
        <v/>
      </c>
    </row>
    <row r="14" spans="1:30" s="77" customFormat="1" ht="33.75" customHeight="1">
      <c r="A14" s="216">
        <v>270</v>
      </c>
      <c r="B14" s="67" t="s">
        <v>146</v>
      </c>
      <c r="C14" s="68"/>
      <c r="D14" s="69" t="s">
        <v>22</v>
      </c>
      <c r="E14" s="71">
        <v>15</v>
      </c>
      <c r="F14" s="71">
        <v>7</v>
      </c>
      <c r="G14" s="71">
        <v>8</v>
      </c>
      <c r="H14" s="71">
        <v>0</v>
      </c>
      <c r="I14" s="71">
        <v>15</v>
      </c>
      <c r="J14" s="71">
        <v>7</v>
      </c>
      <c r="K14" s="71">
        <v>8</v>
      </c>
      <c r="L14" s="71">
        <v>0</v>
      </c>
      <c r="M14" s="71">
        <v>15</v>
      </c>
      <c r="N14" s="71">
        <v>9</v>
      </c>
      <c r="O14" s="71">
        <v>6</v>
      </c>
      <c r="P14" s="71">
        <v>0</v>
      </c>
      <c r="Q14" s="71">
        <v>15</v>
      </c>
      <c r="R14" s="71">
        <v>9</v>
      </c>
      <c r="S14" s="71">
        <v>6</v>
      </c>
      <c r="T14" s="71">
        <v>0</v>
      </c>
      <c r="U14" s="12">
        <v>15</v>
      </c>
      <c r="V14" s="12">
        <v>9</v>
      </c>
      <c r="W14" s="12">
        <v>6</v>
      </c>
      <c r="X14" s="12">
        <v>0</v>
      </c>
      <c r="Y14" s="72" t="s">
        <v>20</v>
      </c>
      <c r="Z14" s="73" t="s">
        <v>145</v>
      </c>
      <c r="AA14" s="74" t="s">
        <v>41</v>
      </c>
      <c r="AB14" s="95"/>
      <c r="AC14" s="76" t="str">
        <f t="shared" si="1"/>
        <v/>
      </c>
      <c r="AD14" s="76" t="str">
        <f t="shared" si="0"/>
        <v/>
      </c>
    </row>
    <row r="15" spans="1:30" s="77" customFormat="1" ht="33.75" customHeight="1">
      <c r="A15" s="216">
        <v>271</v>
      </c>
      <c r="B15" s="67" t="s">
        <v>144</v>
      </c>
      <c r="C15" s="68"/>
      <c r="D15" s="69" t="s">
        <v>22</v>
      </c>
      <c r="E15" s="71">
        <v>18</v>
      </c>
      <c r="F15" s="71">
        <v>8</v>
      </c>
      <c r="G15" s="71">
        <v>10</v>
      </c>
      <c r="H15" s="71">
        <v>0</v>
      </c>
      <c r="I15" s="71">
        <v>19</v>
      </c>
      <c r="J15" s="71">
        <v>9</v>
      </c>
      <c r="K15" s="71">
        <v>10</v>
      </c>
      <c r="L15" s="71">
        <v>0</v>
      </c>
      <c r="M15" s="71">
        <v>21</v>
      </c>
      <c r="N15" s="71">
        <v>11</v>
      </c>
      <c r="O15" s="71">
        <v>10</v>
      </c>
      <c r="P15" s="71">
        <v>0</v>
      </c>
      <c r="Q15" s="71">
        <v>21</v>
      </c>
      <c r="R15" s="71">
        <v>12</v>
      </c>
      <c r="S15" s="71">
        <v>9</v>
      </c>
      <c r="T15" s="71">
        <v>0</v>
      </c>
      <c r="U15" s="12">
        <v>21</v>
      </c>
      <c r="V15" s="12">
        <v>12</v>
      </c>
      <c r="W15" s="12">
        <v>9</v>
      </c>
      <c r="X15" s="12">
        <v>0</v>
      </c>
      <c r="Y15" s="72" t="s">
        <v>20</v>
      </c>
      <c r="Z15" s="73" t="s">
        <v>143</v>
      </c>
      <c r="AA15" s="74" t="s">
        <v>41</v>
      </c>
      <c r="AB15" s="95"/>
      <c r="AC15" s="76" t="str">
        <f t="shared" si="1"/>
        <v/>
      </c>
      <c r="AD15" s="76" t="str">
        <f t="shared" si="0"/>
        <v/>
      </c>
    </row>
    <row r="16" spans="1:30" s="77" customFormat="1" ht="33.75" customHeight="1">
      <c r="A16" s="216">
        <v>273</v>
      </c>
      <c r="B16" s="67" t="s">
        <v>140</v>
      </c>
      <c r="C16" s="68"/>
      <c r="D16" s="69" t="s">
        <v>22</v>
      </c>
      <c r="E16" s="71">
        <v>17</v>
      </c>
      <c r="F16" s="71">
        <v>4</v>
      </c>
      <c r="G16" s="71">
        <v>13</v>
      </c>
      <c r="H16" s="71">
        <v>0</v>
      </c>
      <c r="I16" s="71">
        <v>17</v>
      </c>
      <c r="J16" s="71">
        <v>5</v>
      </c>
      <c r="K16" s="71">
        <v>12</v>
      </c>
      <c r="L16" s="71">
        <v>0</v>
      </c>
      <c r="M16" s="71">
        <v>21</v>
      </c>
      <c r="N16" s="71">
        <v>7</v>
      </c>
      <c r="O16" s="71">
        <v>14</v>
      </c>
      <c r="P16" s="71">
        <v>0</v>
      </c>
      <c r="Q16" s="71">
        <v>19</v>
      </c>
      <c r="R16" s="71">
        <v>5</v>
      </c>
      <c r="S16" s="71">
        <v>14</v>
      </c>
      <c r="T16" s="71">
        <v>0</v>
      </c>
      <c r="U16" s="12">
        <v>21</v>
      </c>
      <c r="V16" s="12">
        <v>5</v>
      </c>
      <c r="W16" s="12">
        <v>16</v>
      </c>
      <c r="X16" s="12">
        <v>0</v>
      </c>
      <c r="Y16" s="72" t="s">
        <v>20</v>
      </c>
      <c r="Z16" s="73" t="s">
        <v>139</v>
      </c>
      <c r="AA16" s="74" t="s">
        <v>41</v>
      </c>
      <c r="AB16" s="95"/>
      <c r="AC16" s="76" t="str">
        <f t="shared" si="1"/>
        <v/>
      </c>
      <c r="AD16" s="76" t="str">
        <f t="shared" si="0"/>
        <v/>
      </c>
    </row>
    <row r="17" spans="1:30" s="77" customFormat="1" ht="33.75" customHeight="1">
      <c r="A17" s="216">
        <v>274</v>
      </c>
      <c r="B17" s="67" t="s">
        <v>138</v>
      </c>
      <c r="C17" s="68"/>
      <c r="D17" s="69" t="s">
        <v>22</v>
      </c>
      <c r="E17" s="71">
        <v>3668</v>
      </c>
      <c r="F17" s="71">
        <v>1693</v>
      </c>
      <c r="G17" s="71">
        <v>1975</v>
      </c>
      <c r="H17" s="71">
        <v>0</v>
      </c>
      <c r="I17" s="71">
        <v>3591</v>
      </c>
      <c r="J17" s="71">
        <v>1542</v>
      </c>
      <c r="K17" s="71">
        <v>2049</v>
      </c>
      <c r="L17" s="71">
        <v>0</v>
      </c>
      <c r="M17" s="71">
        <v>3485</v>
      </c>
      <c r="N17" s="71">
        <v>1549</v>
      </c>
      <c r="O17" s="71">
        <v>1936</v>
      </c>
      <c r="P17" s="71">
        <v>0</v>
      </c>
      <c r="Q17" s="71">
        <v>3497</v>
      </c>
      <c r="R17" s="71">
        <v>1550</v>
      </c>
      <c r="S17" s="71">
        <v>1947</v>
      </c>
      <c r="T17" s="71">
        <v>0</v>
      </c>
      <c r="U17" s="12">
        <f>V17+W17</f>
        <v>3812</v>
      </c>
      <c r="V17" s="12">
        <v>1750</v>
      </c>
      <c r="W17" s="12">
        <v>2062</v>
      </c>
      <c r="X17" s="12">
        <v>0</v>
      </c>
      <c r="Y17" s="72" t="s">
        <v>20</v>
      </c>
      <c r="Z17" s="83" t="s">
        <v>137</v>
      </c>
      <c r="AA17" s="74" t="s">
        <v>41</v>
      </c>
      <c r="AB17" s="95"/>
      <c r="AC17" s="76" t="str">
        <f t="shared" si="1"/>
        <v/>
      </c>
      <c r="AD17" s="76" t="str">
        <f t="shared" si="0"/>
        <v/>
      </c>
    </row>
    <row r="18" spans="1:30" s="77" customFormat="1" ht="33.75" customHeight="1">
      <c r="A18" s="216">
        <v>275</v>
      </c>
      <c r="B18" s="67" t="s">
        <v>136</v>
      </c>
      <c r="C18" s="68"/>
      <c r="D18" s="69" t="s">
        <v>22</v>
      </c>
      <c r="E18" s="71">
        <v>510</v>
      </c>
      <c r="F18" s="71">
        <v>261</v>
      </c>
      <c r="G18" s="71">
        <v>249</v>
      </c>
      <c r="H18" s="71">
        <v>0</v>
      </c>
      <c r="I18" s="71">
        <v>64</v>
      </c>
      <c r="J18" s="71">
        <v>25</v>
      </c>
      <c r="K18" s="71">
        <v>39</v>
      </c>
      <c r="L18" s="71">
        <v>0</v>
      </c>
      <c r="M18" s="71">
        <v>120</v>
      </c>
      <c r="N18" s="71">
        <v>66</v>
      </c>
      <c r="O18" s="71">
        <v>54</v>
      </c>
      <c r="P18" s="71">
        <v>0</v>
      </c>
      <c r="Q18" s="71">
        <v>85</v>
      </c>
      <c r="R18" s="71">
        <v>38</v>
      </c>
      <c r="S18" s="71">
        <v>47</v>
      </c>
      <c r="T18" s="71">
        <v>0</v>
      </c>
      <c r="U18" s="12">
        <v>61</v>
      </c>
      <c r="V18" s="12">
        <v>23</v>
      </c>
      <c r="W18" s="12">
        <v>38</v>
      </c>
      <c r="X18" s="12">
        <v>0</v>
      </c>
      <c r="Y18" s="72" t="s">
        <v>20</v>
      </c>
      <c r="Z18" s="73" t="s">
        <v>135</v>
      </c>
      <c r="AA18" s="74" t="s">
        <v>41</v>
      </c>
      <c r="AB18" s="95"/>
      <c r="AC18" s="76" t="str">
        <f t="shared" si="1"/>
        <v/>
      </c>
      <c r="AD18" s="76" t="str">
        <f t="shared" si="0"/>
        <v/>
      </c>
    </row>
    <row r="19" spans="1:30" s="77" customFormat="1" ht="33.75" customHeight="1">
      <c r="A19" s="216">
        <v>276</v>
      </c>
      <c r="B19" s="67" t="s">
        <v>134</v>
      </c>
      <c r="C19" s="66"/>
      <c r="D19" s="69" t="s">
        <v>22</v>
      </c>
      <c r="E19" s="71">
        <v>30</v>
      </c>
      <c r="F19" s="87">
        <v>20</v>
      </c>
      <c r="G19" s="70">
        <v>10</v>
      </c>
      <c r="H19" s="71">
        <v>0</v>
      </c>
      <c r="I19" s="70">
        <v>31</v>
      </c>
      <c r="J19" s="87">
        <v>21</v>
      </c>
      <c r="K19" s="70">
        <v>10</v>
      </c>
      <c r="L19" s="71">
        <v>0</v>
      </c>
      <c r="M19" s="70">
        <v>21</v>
      </c>
      <c r="N19" s="70">
        <v>12</v>
      </c>
      <c r="O19" s="70">
        <v>9</v>
      </c>
      <c r="P19" s="71">
        <v>0</v>
      </c>
      <c r="Q19" s="70">
        <v>17</v>
      </c>
      <c r="R19" s="70">
        <v>15</v>
      </c>
      <c r="S19" s="70">
        <v>2</v>
      </c>
      <c r="T19" s="71">
        <v>0</v>
      </c>
      <c r="U19" s="204">
        <v>15</v>
      </c>
      <c r="V19" s="204">
        <v>11</v>
      </c>
      <c r="W19" s="204">
        <v>4</v>
      </c>
      <c r="X19" s="12">
        <v>0</v>
      </c>
      <c r="Y19" s="72" t="s">
        <v>20</v>
      </c>
      <c r="Z19" s="73" t="s">
        <v>133</v>
      </c>
      <c r="AA19" s="74" t="s">
        <v>41</v>
      </c>
      <c r="AB19" s="95"/>
      <c r="AC19" s="76" t="str">
        <f t="shared" si="1"/>
        <v/>
      </c>
      <c r="AD19" s="76" t="str">
        <f t="shared" si="0"/>
        <v/>
      </c>
    </row>
    <row r="20" spans="1:30" s="77" customFormat="1" ht="33.75" customHeight="1">
      <c r="A20" s="216">
        <v>277</v>
      </c>
      <c r="B20" s="67" t="s">
        <v>132</v>
      </c>
      <c r="C20" s="68"/>
      <c r="D20" s="69" t="s">
        <v>22</v>
      </c>
      <c r="E20" s="71">
        <v>7296</v>
      </c>
      <c r="F20" s="70">
        <v>3480</v>
      </c>
      <c r="G20" s="70">
        <v>3816</v>
      </c>
      <c r="H20" s="71">
        <v>0</v>
      </c>
      <c r="I20" s="70">
        <v>6243</v>
      </c>
      <c r="J20" s="70">
        <v>3117</v>
      </c>
      <c r="K20" s="70">
        <v>3126</v>
      </c>
      <c r="L20" s="71">
        <v>0</v>
      </c>
      <c r="M20" s="70">
        <v>5560</v>
      </c>
      <c r="N20" s="70">
        <v>2755</v>
      </c>
      <c r="O20" s="70">
        <v>2805</v>
      </c>
      <c r="P20" s="71">
        <v>0</v>
      </c>
      <c r="Q20" s="70">
        <v>5171</v>
      </c>
      <c r="R20" s="70">
        <v>2573</v>
      </c>
      <c r="S20" s="70">
        <v>2598</v>
      </c>
      <c r="T20" s="71">
        <v>0</v>
      </c>
      <c r="U20" s="204">
        <v>4809</v>
      </c>
      <c r="V20" s="204">
        <v>2394</v>
      </c>
      <c r="W20" s="204">
        <v>2415</v>
      </c>
      <c r="X20" s="12">
        <v>0</v>
      </c>
      <c r="Y20" s="72" t="s">
        <v>20</v>
      </c>
      <c r="Z20" s="73" t="s">
        <v>131</v>
      </c>
      <c r="AA20" s="74" t="s">
        <v>41</v>
      </c>
      <c r="AB20" s="95"/>
      <c r="AC20" s="76" t="str">
        <f t="shared" si="1"/>
        <v/>
      </c>
      <c r="AD20" s="76" t="str">
        <f t="shared" si="0"/>
        <v/>
      </c>
    </row>
    <row r="21" spans="1:30" s="77" customFormat="1" ht="33.75" customHeight="1">
      <c r="A21" s="216">
        <v>278</v>
      </c>
      <c r="B21" s="67" t="s">
        <v>130</v>
      </c>
      <c r="C21" s="68"/>
      <c r="D21" s="69" t="s">
        <v>22</v>
      </c>
      <c r="E21" s="71">
        <v>36301</v>
      </c>
      <c r="F21" s="71">
        <v>20308</v>
      </c>
      <c r="G21" s="71">
        <v>15993</v>
      </c>
      <c r="H21" s="71">
        <v>0</v>
      </c>
      <c r="I21" s="71">
        <v>39023</v>
      </c>
      <c r="J21" s="71">
        <v>21817</v>
      </c>
      <c r="K21" s="71">
        <v>17206</v>
      </c>
      <c r="L21" s="71">
        <v>0</v>
      </c>
      <c r="M21" s="71">
        <v>41113</v>
      </c>
      <c r="N21" s="71">
        <v>23032</v>
      </c>
      <c r="O21" s="71">
        <v>18081</v>
      </c>
      <c r="P21" s="71">
        <v>0</v>
      </c>
      <c r="Q21" s="71">
        <v>42582</v>
      </c>
      <c r="R21" s="71">
        <v>23830</v>
      </c>
      <c r="S21" s="71">
        <v>18752</v>
      </c>
      <c r="T21" s="71">
        <v>0</v>
      </c>
      <c r="U21" s="12">
        <v>41136</v>
      </c>
      <c r="V21" s="12">
        <v>21632</v>
      </c>
      <c r="W21" s="12">
        <v>19504</v>
      </c>
      <c r="X21" s="12">
        <v>0</v>
      </c>
      <c r="Y21" s="72" t="s">
        <v>20</v>
      </c>
      <c r="Z21" s="73" t="s">
        <v>129</v>
      </c>
      <c r="AA21" s="97" t="s">
        <v>41</v>
      </c>
      <c r="AB21" s="96"/>
      <c r="AC21" s="76" t="str">
        <f t="shared" si="1"/>
        <v/>
      </c>
      <c r="AD21" s="76" t="str">
        <f t="shared" si="0"/>
        <v/>
      </c>
    </row>
    <row r="22" spans="1:30" s="77" customFormat="1" ht="33.75" customHeight="1">
      <c r="A22" s="213">
        <v>279</v>
      </c>
      <c r="B22" s="88" t="s">
        <v>128</v>
      </c>
      <c r="C22" s="89"/>
      <c r="D22" s="90" t="s">
        <v>22</v>
      </c>
      <c r="E22" s="91">
        <v>1511</v>
      </c>
      <c r="F22" s="91">
        <v>479</v>
      </c>
      <c r="G22" s="91">
        <v>1032</v>
      </c>
      <c r="H22" s="91">
        <v>0</v>
      </c>
      <c r="I22" s="91">
        <v>1328</v>
      </c>
      <c r="J22" s="91">
        <v>401</v>
      </c>
      <c r="K22" s="91">
        <v>927</v>
      </c>
      <c r="L22" s="91">
        <v>0</v>
      </c>
      <c r="M22" s="91">
        <v>1305</v>
      </c>
      <c r="N22" s="91">
        <v>441</v>
      </c>
      <c r="O22" s="91">
        <v>864</v>
      </c>
      <c r="P22" s="91">
        <v>0</v>
      </c>
      <c r="Q22" s="91">
        <v>1172</v>
      </c>
      <c r="R22" s="91">
        <v>392</v>
      </c>
      <c r="S22" s="91">
        <v>780</v>
      </c>
      <c r="T22" s="91">
        <v>0</v>
      </c>
      <c r="U22" s="23">
        <v>1200</v>
      </c>
      <c r="V22" s="23">
        <v>378</v>
      </c>
      <c r="W22" s="23">
        <v>822</v>
      </c>
      <c r="X22" s="219">
        <v>0</v>
      </c>
      <c r="Y22" s="92" t="s">
        <v>20</v>
      </c>
      <c r="Z22" s="93" t="s">
        <v>127</v>
      </c>
      <c r="AA22" s="98" t="s">
        <v>41</v>
      </c>
      <c r="AB22" s="99"/>
      <c r="AC22" s="76" t="str">
        <f t="shared" si="1"/>
        <v/>
      </c>
      <c r="AD22" s="76" t="str">
        <f t="shared" si="0"/>
        <v/>
      </c>
    </row>
    <row r="23" spans="1:30" s="13" customFormat="1">
      <c r="A23" s="15"/>
      <c r="B23" s="36"/>
      <c r="C23" s="15"/>
      <c r="D23" s="15"/>
      <c r="E23" s="15"/>
      <c r="F23" s="15"/>
      <c r="G23" s="15"/>
      <c r="H23" s="15"/>
      <c r="I23" s="15"/>
      <c r="J23" s="15"/>
      <c r="K23" s="15"/>
      <c r="L23" s="15"/>
      <c r="M23" s="15"/>
      <c r="N23" s="15"/>
      <c r="O23" s="15"/>
      <c r="P23" s="15"/>
      <c r="Q23" s="15"/>
      <c r="R23" s="15"/>
      <c r="S23" s="15"/>
      <c r="T23" s="15"/>
      <c r="U23" s="15"/>
      <c r="V23" s="15"/>
      <c r="W23" s="15"/>
      <c r="X23" s="15"/>
      <c r="Y23" s="15"/>
      <c r="Z23" s="21"/>
      <c r="AA23" s="35"/>
      <c r="AB23" s="22"/>
    </row>
    <row r="24" spans="1:30" s="13" customFormat="1">
      <c r="A24" s="15"/>
      <c r="B24" s="36"/>
      <c r="C24" s="15"/>
      <c r="D24" s="15"/>
      <c r="E24" s="15"/>
      <c r="F24" s="15"/>
      <c r="G24" s="15"/>
      <c r="H24" s="15"/>
      <c r="I24" s="15"/>
      <c r="J24" s="15"/>
      <c r="K24" s="15"/>
      <c r="L24" s="15"/>
      <c r="M24" s="15"/>
      <c r="N24" s="15"/>
      <c r="O24" s="15"/>
      <c r="P24" s="15"/>
      <c r="Q24" s="15"/>
      <c r="R24" s="15"/>
      <c r="S24" s="15"/>
      <c r="T24" s="15"/>
      <c r="U24" s="15"/>
      <c r="V24" s="15"/>
      <c r="W24" s="15"/>
      <c r="X24" s="15"/>
      <c r="Y24" s="15"/>
      <c r="Z24" s="17"/>
      <c r="AA24" s="35"/>
      <c r="AB24" s="22"/>
    </row>
  </sheetData>
  <mergeCells count="15">
    <mergeCell ref="AB3:AB4"/>
    <mergeCell ref="AC3:AD3"/>
    <mergeCell ref="A1:AA1"/>
    <mergeCell ref="B2:D2"/>
    <mergeCell ref="A3:A4"/>
    <mergeCell ref="B3:C4"/>
    <mergeCell ref="D3:D4"/>
    <mergeCell ref="E3:H3"/>
    <mergeCell ref="I3:L3"/>
    <mergeCell ref="M3:P3"/>
    <mergeCell ref="Q3:T3"/>
    <mergeCell ref="U3:X3"/>
    <mergeCell ref="Y3:Y4"/>
    <mergeCell ref="Z3:Z4"/>
    <mergeCell ref="AA3:AA4"/>
  </mergeCells>
  <phoneticPr fontId="4" type="noConversion"/>
  <conditionalFormatting sqref="E3 I3 M3 Q3 U3">
    <cfRule type="cellIs" dxfId="38" priority="3" operator="equal">
      <formula>"…"</formula>
    </cfRule>
  </conditionalFormatting>
  <conditionalFormatting sqref="E4:X4">
    <cfRule type="cellIs" dxfId="37" priority="4" operator="equal">
      <formula>"…"</formula>
    </cfRule>
  </conditionalFormatting>
  <conditionalFormatting sqref="AC5:AD22">
    <cfRule type="cellIs" dxfId="36" priority="5" operator="equal">
      <formula>"…"</formula>
    </cfRule>
    <cfRule type="cellIs" dxfId="35" priority="6" operator="equal">
      <formula>"… "</formula>
    </cfRule>
  </conditionalFormatting>
  <pageMargins left="0.70866141732283472" right="0.70866141732283472" top="0.35433070866141736" bottom="0.74803149606299213" header="0.31496062992125984" footer="0.31496062992125984"/>
  <pageSetup paperSize="8" scale="59" fitToHeight="0" orientation="landscape" r:id="rId1"/>
  <headerFooter>
    <oddFooter>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37"/>
  <sheetViews>
    <sheetView view="pageBreakPreview" zoomScale="115" zoomScaleSheetLayoutView="115" workbookViewId="0">
      <pane xSplit="5" ySplit="7" topLeftCell="F16" activePane="bottomRight" state="frozen"/>
      <selection pane="topRight" activeCell="F1" sqref="F1"/>
      <selection pane="bottomLeft" activeCell="A8" sqref="A8"/>
      <selection pane="bottomRight" activeCell="A18" sqref="A18"/>
    </sheetView>
  </sheetViews>
  <sheetFormatPr defaultColWidth="9" defaultRowHeight="16.5"/>
  <cols>
    <col min="1" max="1" width="7.75" style="15" customWidth="1"/>
    <col min="2" max="2" width="7.75" style="16" customWidth="1"/>
    <col min="3" max="3" width="24.75" style="16" customWidth="1"/>
    <col min="4" max="4" width="12.75" style="16" customWidth="1"/>
    <col min="5" max="5" width="13.125" style="16" customWidth="1"/>
    <col min="6" max="12" width="9.5" style="16" customWidth="1"/>
    <col min="13" max="24" width="10.5" style="16" customWidth="1"/>
    <col min="25" max="25" width="7.75" style="16" customWidth="1"/>
    <col min="26" max="26" width="42.75" style="40" customWidth="1"/>
    <col min="27" max="27" width="8.75" style="18" customWidth="1"/>
    <col min="28" max="28" width="14.375" style="19" customWidth="1"/>
    <col min="29" max="30" width="9" customWidth="1"/>
  </cols>
  <sheetData>
    <row r="1" spans="1:30" ht="25.5">
      <c r="A1" s="226" t="s">
        <v>210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1"/>
    </row>
    <row r="2" spans="1:30">
      <c r="A2" s="2"/>
      <c r="B2" s="239"/>
      <c r="C2" s="239"/>
      <c r="D2" s="239"/>
      <c r="E2" s="3"/>
      <c r="F2" s="4"/>
      <c r="G2" s="4"/>
      <c r="H2" s="4"/>
      <c r="I2" s="4"/>
      <c r="J2" s="4"/>
      <c r="K2" s="4"/>
      <c r="L2" s="4"/>
      <c r="M2" s="4"/>
      <c r="N2" s="4"/>
      <c r="O2" s="4"/>
      <c r="P2" s="4"/>
      <c r="Q2" s="4"/>
      <c r="R2" s="4"/>
      <c r="S2" s="4"/>
      <c r="T2" s="4"/>
      <c r="U2" s="4"/>
      <c r="V2" s="4"/>
      <c r="W2" s="4"/>
      <c r="X2" s="4"/>
      <c r="Y2" s="5"/>
      <c r="Z2" s="39"/>
      <c r="AA2" s="7"/>
      <c r="AB2" s="8"/>
    </row>
    <row r="3" spans="1:30">
      <c r="A3" s="229" t="s">
        <v>0</v>
      </c>
      <c r="B3" s="229" t="s">
        <v>1</v>
      </c>
      <c r="C3" s="229"/>
      <c r="D3" s="229" t="s">
        <v>2</v>
      </c>
      <c r="E3" s="231" t="s">
        <v>3</v>
      </c>
      <c r="F3" s="232"/>
      <c r="G3" s="232"/>
      <c r="H3" s="233"/>
      <c r="I3" s="231" t="s">
        <v>217</v>
      </c>
      <c r="J3" s="232"/>
      <c r="K3" s="232"/>
      <c r="L3" s="233"/>
      <c r="M3" s="231" t="s">
        <v>218</v>
      </c>
      <c r="N3" s="232"/>
      <c r="O3" s="232"/>
      <c r="P3" s="233"/>
      <c r="Q3" s="231" t="s">
        <v>4</v>
      </c>
      <c r="R3" s="232"/>
      <c r="S3" s="232"/>
      <c r="T3" s="233"/>
      <c r="U3" s="229" t="s">
        <v>219</v>
      </c>
      <c r="V3" s="229"/>
      <c r="W3" s="229"/>
      <c r="X3" s="229"/>
      <c r="Y3" s="234" t="s">
        <v>5</v>
      </c>
      <c r="Z3" s="242" t="s">
        <v>211</v>
      </c>
      <c r="AA3" s="244" t="s">
        <v>7</v>
      </c>
      <c r="AB3" s="223" t="s">
        <v>8</v>
      </c>
      <c r="AC3" s="225" t="s">
        <v>9</v>
      </c>
      <c r="AD3" s="225"/>
    </row>
    <row r="4" spans="1:30">
      <c r="A4" s="230"/>
      <c r="B4" s="229"/>
      <c r="C4" s="229"/>
      <c r="D4" s="229"/>
      <c r="E4" s="9" t="s">
        <v>10</v>
      </c>
      <c r="F4" s="10" t="s">
        <v>11</v>
      </c>
      <c r="G4" s="10" t="s">
        <v>12</v>
      </c>
      <c r="H4" s="9" t="s">
        <v>13</v>
      </c>
      <c r="I4" s="9" t="s">
        <v>10</v>
      </c>
      <c r="J4" s="10" t="s">
        <v>11</v>
      </c>
      <c r="K4" s="10" t="s">
        <v>12</v>
      </c>
      <c r="L4" s="9" t="s">
        <v>13</v>
      </c>
      <c r="M4" s="9" t="s">
        <v>10</v>
      </c>
      <c r="N4" s="10" t="s">
        <v>11</v>
      </c>
      <c r="O4" s="10" t="s">
        <v>12</v>
      </c>
      <c r="P4" s="9" t="s">
        <v>13</v>
      </c>
      <c r="Q4" s="9" t="s">
        <v>10</v>
      </c>
      <c r="R4" s="10" t="s">
        <v>11</v>
      </c>
      <c r="S4" s="10" t="s">
        <v>12</v>
      </c>
      <c r="T4" s="9" t="s">
        <v>13</v>
      </c>
      <c r="U4" s="9" t="s">
        <v>10</v>
      </c>
      <c r="V4" s="10" t="s">
        <v>11</v>
      </c>
      <c r="W4" s="10" t="s">
        <v>12</v>
      </c>
      <c r="X4" s="9" t="s">
        <v>13</v>
      </c>
      <c r="Y4" s="235"/>
      <c r="Z4" s="243"/>
      <c r="AA4" s="244"/>
      <c r="AB4" s="224"/>
      <c r="AC4" s="11" t="s">
        <v>14</v>
      </c>
      <c r="AD4" s="11" t="s">
        <v>15</v>
      </c>
    </row>
    <row r="5" spans="1:30" ht="24" customHeight="1">
      <c r="A5" s="211"/>
      <c r="B5" s="128" t="s">
        <v>212</v>
      </c>
      <c r="C5" s="129"/>
      <c r="D5" s="130"/>
      <c r="E5" s="131"/>
      <c r="F5" s="132"/>
      <c r="G5" s="132"/>
      <c r="H5" s="132"/>
      <c r="I5" s="132"/>
      <c r="J5" s="132"/>
      <c r="K5" s="132"/>
      <c r="L5" s="132"/>
      <c r="M5" s="132"/>
      <c r="N5" s="132"/>
      <c r="O5" s="132"/>
      <c r="P5" s="132"/>
      <c r="Q5" s="132"/>
      <c r="R5" s="132"/>
      <c r="S5" s="132"/>
      <c r="T5" s="132"/>
      <c r="U5" s="132"/>
      <c r="V5" s="132"/>
      <c r="W5" s="132"/>
      <c r="X5" s="132"/>
      <c r="Y5" s="47"/>
      <c r="Z5" s="133" t="s">
        <v>16</v>
      </c>
      <c r="AA5" s="134"/>
      <c r="AB5" s="94"/>
      <c r="AC5" t="str">
        <f>IF(ISBLANK(V5),"",IF(IF(R5&lt;=S5,1,-1)*IF(V5&lt;=W5,1,-1)&lt;0,"請確認",""))</f>
        <v/>
      </c>
      <c r="AD5" t="str">
        <f>IF(OR(ISBLANK(V5),ISBLANK(W5),ISTEXT(V5),ISTEXT(W5)),"",IF(OR((V5+W5)/(R5+S5)&gt;1.3,(V5+W5)/(R5+S5)&lt;0.7),"請備註",""))</f>
        <v/>
      </c>
    </row>
    <row r="6" spans="1:30" s="77" customFormat="1" ht="33.75" customHeight="1">
      <c r="A6" s="216">
        <v>61</v>
      </c>
      <c r="B6" s="113" t="s">
        <v>213</v>
      </c>
      <c r="C6" s="114"/>
      <c r="D6" s="69" t="s">
        <v>17</v>
      </c>
      <c r="E6" s="115">
        <v>6484</v>
      </c>
      <c r="F6" s="115">
        <v>3581</v>
      </c>
      <c r="G6" s="115">
        <v>2903</v>
      </c>
      <c r="H6" s="71">
        <v>0</v>
      </c>
      <c r="I6" s="115">
        <v>6808</v>
      </c>
      <c r="J6" s="115">
        <v>3759</v>
      </c>
      <c r="K6" s="115">
        <v>3049</v>
      </c>
      <c r="L6" s="71">
        <v>0</v>
      </c>
      <c r="M6" s="115">
        <v>6779</v>
      </c>
      <c r="N6" s="115">
        <v>3834</v>
      </c>
      <c r="O6" s="115">
        <v>2945</v>
      </c>
      <c r="P6" s="71">
        <v>0</v>
      </c>
      <c r="Q6" s="115">
        <v>6666</v>
      </c>
      <c r="R6" s="115">
        <v>3777</v>
      </c>
      <c r="S6" s="115">
        <v>2889</v>
      </c>
      <c r="T6" s="71">
        <v>0</v>
      </c>
      <c r="U6" s="116">
        <v>6721</v>
      </c>
      <c r="V6" s="115">
        <v>3822</v>
      </c>
      <c r="W6" s="115">
        <v>2899</v>
      </c>
      <c r="X6" s="71" t="s">
        <v>289</v>
      </c>
      <c r="Y6" s="82"/>
      <c r="Z6" s="73" t="s">
        <v>205</v>
      </c>
      <c r="AA6" s="74" t="s">
        <v>38</v>
      </c>
      <c r="AB6" s="125"/>
      <c r="AC6" s="76" t="str">
        <f t="shared" ref="AC6:AC11" si="0">IF(ISBLANK(V6),"",IF(IF(R6&lt;=S6,1,-1)*IF(V6&lt;=W6,1,-1)&lt;0,"請確認",""))</f>
        <v/>
      </c>
      <c r="AD6" s="76" t="str">
        <f t="shared" ref="AD6:AD11" si="1">IF(OR(ISBLANK(V6),ISBLANK(W6),ISTEXT(V6),ISTEXT(W6)),"",IF(OR((V6+W6)/(R6+S6)&gt;1.3,(V6+W6)/(R6+S6)&lt;0.7),"請備註",""))</f>
        <v/>
      </c>
    </row>
    <row r="7" spans="1:30" s="77" customFormat="1" ht="33.75" customHeight="1">
      <c r="A7" s="216">
        <v>66</v>
      </c>
      <c r="B7" s="113" t="s">
        <v>214</v>
      </c>
      <c r="C7" s="107"/>
      <c r="D7" s="69" t="s">
        <v>17</v>
      </c>
      <c r="E7" s="116">
        <v>2859</v>
      </c>
      <c r="F7" s="116">
        <v>2537</v>
      </c>
      <c r="G7" s="116">
        <v>322</v>
      </c>
      <c r="H7" s="71">
        <v>0</v>
      </c>
      <c r="I7" s="116">
        <v>2881</v>
      </c>
      <c r="J7" s="116">
        <v>2549</v>
      </c>
      <c r="K7" s="116">
        <v>332</v>
      </c>
      <c r="L7" s="71">
        <v>0</v>
      </c>
      <c r="M7" s="117">
        <v>2820</v>
      </c>
      <c r="N7" s="117">
        <v>2493</v>
      </c>
      <c r="O7" s="117">
        <v>327</v>
      </c>
      <c r="P7" s="71">
        <v>0</v>
      </c>
      <c r="Q7" s="116">
        <v>2818</v>
      </c>
      <c r="R7" s="116">
        <v>2487</v>
      </c>
      <c r="S7" s="116">
        <v>331</v>
      </c>
      <c r="T7" s="71">
        <v>0</v>
      </c>
      <c r="U7" s="116">
        <v>2840</v>
      </c>
      <c r="V7" s="116">
        <v>2512</v>
      </c>
      <c r="W7" s="116">
        <v>328</v>
      </c>
      <c r="X7" s="71" t="s">
        <v>289</v>
      </c>
      <c r="Y7" s="82"/>
      <c r="Z7" s="73" t="s">
        <v>206</v>
      </c>
      <c r="AA7" s="74" t="s">
        <v>38</v>
      </c>
      <c r="AB7" s="125"/>
      <c r="AC7" s="76" t="str">
        <f t="shared" si="0"/>
        <v/>
      </c>
      <c r="AD7" s="76" t="str">
        <f t="shared" si="1"/>
        <v/>
      </c>
    </row>
    <row r="8" spans="1:30" s="77" customFormat="1" ht="33.75" customHeight="1">
      <c r="A8" s="216">
        <v>67</v>
      </c>
      <c r="B8" s="240" t="s">
        <v>34</v>
      </c>
      <c r="C8" s="241"/>
      <c r="D8" s="69"/>
      <c r="E8" s="118"/>
      <c r="F8" s="118"/>
      <c r="G8" s="118"/>
      <c r="H8" s="71"/>
      <c r="I8" s="118"/>
      <c r="J8" s="118"/>
      <c r="K8" s="118"/>
      <c r="L8" s="71"/>
      <c r="M8" s="119"/>
      <c r="N8" s="119"/>
      <c r="O8" s="119"/>
      <c r="P8" s="71"/>
      <c r="Q8" s="118"/>
      <c r="R8" s="118"/>
      <c r="S8" s="118"/>
      <c r="T8" s="71"/>
      <c r="U8" s="118"/>
      <c r="V8" s="118"/>
      <c r="W8" s="118"/>
      <c r="X8" s="71"/>
      <c r="Y8" s="82"/>
      <c r="Z8" s="73"/>
      <c r="AA8" s="74" t="s">
        <v>38</v>
      </c>
      <c r="AB8" s="125"/>
      <c r="AC8" s="76" t="str">
        <f t="shared" si="0"/>
        <v/>
      </c>
      <c r="AD8" s="76" t="str">
        <f t="shared" si="1"/>
        <v/>
      </c>
    </row>
    <row r="9" spans="1:30" s="77" customFormat="1" ht="33.75" customHeight="1">
      <c r="A9" s="216"/>
      <c r="B9" s="108"/>
      <c r="C9" s="66" t="s">
        <v>33</v>
      </c>
      <c r="D9" s="69" t="s">
        <v>17</v>
      </c>
      <c r="E9" s="115">
        <v>1974</v>
      </c>
      <c r="F9" s="120">
        <v>1712</v>
      </c>
      <c r="G9" s="115">
        <v>262</v>
      </c>
      <c r="H9" s="71">
        <v>0</v>
      </c>
      <c r="I9" s="115">
        <v>1985</v>
      </c>
      <c r="J9" s="120">
        <v>1714</v>
      </c>
      <c r="K9" s="115">
        <v>271</v>
      </c>
      <c r="L9" s="71">
        <v>0</v>
      </c>
      <c r="M9" s="121">
        <v>1884</v>
      </c>
      <c r="N9" s="121">
        <v>1623</v>
      </c>
      <c r="O9" s="121">
        <v>261</v>
      </c>
      <c r="P9" s="71">
        <v>0</v>
      </c>
      <c r="Q9" s="115">
        <v>1934</v>
      </c>
      <c r="R9" s="115">
        <v>1668</v>
      </c>
      <c r="S9" s="115">
        <v>266</v>
      </c>
      <c r="T9" s="71">
        <v>0</v>
      </c>
      <c r="U9" s="115">
        <v>1934</v>
      </c>
      <c r="V9" s="115">
        <v>1668</v>
      </c>
      <c r="W9" s="115">
        <v>266</v>
      </c>
      <c r="X9" s="71" t="s">
        <v>289</v>
      </c>
      <c r="Y9" s="82"/>
      <c r="Z9" s="73" t="s">
        <v>207</v>
      </c>
      <c r="AA9" s="122"/>
      <c r="AB9" s="125"/>
      <c r="AC9" s="76" t="str">
        <f t="shared" si="0"/>
        <v/>
      </c>
      <c r="AD9" s="76" t="str">
        <f t="shared" si="1"/>
        <v/>
      </c>
    </row>
    <row r="10" spans="1:30" s="77" customFormat="1" ht="33.75" customHeight="1">
      <c r="A10" s="216"/>
      <c r="B10" s="108"/>
      <c r="C10" s="66" t="s">
        <v>32</v>
      </c>
      <c r="D10" s="69" t="s">
        <v>17</v>
      </c>
      <c r="E10" s="115">
        <v>143</v>
      </c>
      <c r="F10" s="115">
        <v>98</v>
      </c>
      <c r="G10" s="115">
        <v>45</v>
      </c>
      <c r="H10" s="71">
        <v>0</v>
      </c>
      <c r="I10" s="115">
        <v>133</v>
      </c>
      <c r="J10" s="115">
        <v>99</v>
      </c>
      <c r="K10" s="115">
        <v>34</v>
      </c>
      <c r="L10" s="71">
        <v>0</v>
      </c>
      <c r="M10" s="121">
        <v>173</v>
      </c>
      <c r="N10" s="121">
        <v>139</v>
      </c>
      <c r="O10" s="121">
        <v>34</v>
      </c>
      <c r="P10" s="71">
        <v>0</v>
      </c>
      <c r="Q10" s="115">
        <v>171</v>
      </c>
      <c r="R10" s="115">
        <v>135</v>
      </c>
      <c r="S10" s="115">
        <v>36</v>
      </c>
      <c r="T10" s="71">
        <v>0</v>
      </c>
      <c r="U10" s="115">
        <v>172</v>
      </c>
      <c r="V10" s="115">
        <v>133</v>
      </c>
      <c r="W10" s="115">
        <v>39</v>
      </c>
      <c r="X10" s="71" t="s">
        <v>289</v>
      </c>
      <c r="Y10" s="82"/>
      <c r="Z10" s="73" t="s">
        <v>208</v>
      </c>
      <c r="AA10" s="122"/>
      <c r="AB10" s="125"/>
      <c r="AC10" s="76" t="str">
        <f t="shared" si="0"/>
        <v/>
      </c>
      <c r="AD10" s="76" t="str">
        <f t="shared" si="1"/>
        <v/>
      </c>
    </row>
    <row r="11" spans="1:30" s="77" customFormat="1" ht="33.75" customHeight="1">
      <c r="A11" s="216"/>
      <c r="B11" s="108"/>
      <c r="C11" s="66" t="s">
        <v>209</v>
      </c>
      <c r="D11" s="69" t="s">
        <v>17</v>
      </c>
      <c r="E11" s="115">
        <v>742</v>
      </c>
      <c r="F11" s="115">
        <v>727</v>
      </c>
      <c r="G11" s="115">
        <v>15</v>
      </c>
      <c r="H11" s="71">
        <v>0</v>
      </c>
      <c r="I11" s="115">
        <v>763</v>
      </c>
      <c r="J11" s="115">
        <v>736</v>
      </c>
      <c r="K11" s="115">
        <v>27</v>
      </c>
      <c r="L11" s="71">
        <v>0</v>
      </c>
      <c r="M11" s="121">
        <v>763</v>
      </c>
      <c r="N11" s="121">
        <v>731</v>
      </c>
      <c r="O11" s="121">
        <v>32</v>
      </c>
      <c r="P11" s="71">
        <v>0</v>
      </c>
      <c r="Q11" s="115">
        <v>713</v>
      </c>
      <c r="R11" s="115">
        <v>684</v>
      </c>
      <c r="S11" s="115">
        <v>29</v>
      </c>
      <c r="T11" s="71">
        <v>0</v>
      </c>
      <c r="U11" s="115">
        <v>734</v>
      </c>
      <c r="V11" s="115">
        <v>711</v>
      </c>
      <c r="W11" s="115">
        <v>23</v>
      </c>
      <c r="X11" s="71" t="s">
        <v>289</v>
      </c>
      <c r="Y11" s="82"/>
      <c r="Z11" s="73" t="s">
        <v>215</v>
      </c>
      <c r="AA11" s="122"/>
      <c r="AB11" s="125"/>
      <c r="AC11" s="76" t="str">
        <f t="shared" si="0"/>
        <v/>
      </c>
      <c r="AD11" s="76" t="str">
        <f t="shared" si="1"/>
        <v/>
      </c>
    </row>
    <row r="12" spans="1:30" ht="24" customHeight="1">
      <c r="A12" s="214"/>
      <c r="B12" s="100" t="s">
        <v>201</v>
      </c>
      <c r="C12" s="101"/>
      <c r="D12" s="79"/>
      <c r="E12" s="59"/>
      <c r="F12" s="60"/>
      <c r="G12" s="60"/>
      <c r="H12" s="60"/>
      <c r="I12" s="60"/>
      <c r="J12" s="60"/>
      <c r="K12" s="60"/>
      <c r="L12" s="60"/>
      <c r="M12" s="60"/>
      <c r="N12" s="60"/>
      <c r="O12" s="60"/>
      <c r="P12" s="60"/>
      <c r="Q12" s="60"/>
      <c r="R12" s="60"/>
      <c r="S12" s="60"/>
      <c r="T12" s="60"/>
      <c r="U12" s="60"/>
      <c r="V12" s="60"/>
      <c r="W12" s="60"/>
      <c r="X12" s="60"/>
      <c r="Y12" s="47"/>
      <c r="Z12" s="61" t="s">
        <v>16</v>
      </c>
      <c r="AA12" s="62"/>
      <c r="AB12" s="94"/>
      <c r="AC12" t="str">
        <f>IF(ISBLANK(V12),"",IF(IF(R12&lt;=S12,1,-1)*IF(V12&lt;=W12,1,-1)&lt;0,"請確認",""))</f>
        <v/>
      </c>
      <c r="AD12" t="str">
        <f t="shared" ref="AD12:AD35" si="2">IF(OR(ISBLANK(V12),ISBLANK(W12),ISTEXT(V12),ISTEXT(W12)),"",IF(OR((V12+W12)/(R12+S12)&gt;1.3,(V12+W12)/(R12+S12)&lt;0.7),"請備註",""))</f>
        <v/>
      </c>
    </row>
    <row r="13" spans="1:30" s="77" customFormat="1" ht="33.75" customHeight="1">
      <c r="A13" s="216">
        <v>253</v>
      </c>
      <c r="B13" s="67" t="s">
        <v>189</v>
      </c>
      <c r="C13" s="68"/>
      <c r="D13" s="69" t="s">
        <v>158</v>
      </c>
      <c r="E13" s="104">
        <v>118</v>
      </c>
      <c r="F13" s="104">
        <v>57</v>
      </c>
      <c r="G13" s="104">
        <v>61</v>
      </c>
      <c r="H13" s="71">
        <v>0</v>
      </c>
      <c r="I13" s="104">
        <v>121</v>
      </c>
      <c r="J13" s="104">
        <v>64</v>
      </c>
      <c r="K13" s="104">
        <v>57</v>
      </c>
      <c r="L13" s="71">
        <v>0</v>
      </c>
      <c r="M13" s="104">
        <v>133</v>
      </c>
      <c r="N13" s="104">
        <v>81</v>
      </c>
      <c r="O13" s="104">
        <v>52</v>
      </c>
      <c r="P13" s="71">
        <v>0</v>
      </c>
      <c r="Q13" s="104">
        <v>136</v>
      </c>
      <c r="R13" s="104">
        <v>83</v>
      </c>
      <c r="S13" s="104">
        <v>53</v>
      </c>
      <c r="T13" s="71">
        <v>0</v>
      </c>
      <c r="U13" s="71">
        <v>118</v>
      </c>
      <c r="V13" s="104">
        <v>72</v>
      </c>
      <c r="W13" s="104">
        <v>46</v>
      </c>
      <c r="X13" s="71" t="s">
        <v>289</v>
      </c>
      <c r="Y13" s="82"/>
      <c r="Z13" s="73" t="s">
        <v>188</v>
      </c>
      <c r="AA13" s="74" t="s">
        <v>38</v>
      </c>
      <c r="AB13" s="95"/>
      <c r="AC13" s="76" t="str">
        <f t="shared" ref="AC13:AC35" si="3">IF(ISBLANK(V13),"",IF(IF(R13&lt;=S13,1,-1)*IF(V13&lt;=W13,1,-1)&lt;0,"請確認",""))</f>
        <v/>
      </c>
      <c r="AD13" s="76" t="str">
        <f t="shared" si="2"/>
        <v/>
      </c>
    </row>
    <row r="14" spans="1:30" s="77" customFormat="1" ht="33.75" customHeight="1">
      <c r="A14" s="216">
        <v>254</v>
      </c>
      <c r="B14" s="67" t="s">
        <v>187</v>
      </c>
      <c r="C14" s="68"/>
      <c r="D14" s="69" t="s">
        <v>158</v>
      </c>
      <c r="E14" s="71">
        <v>6073</v>
      </c>
      <c r="F14" s="71">
        <v>3380</v>
      </c>
      <c r="G14" s="71">
        <v>2693</v>
      </c>
      <c r="H14" s="71">
        <v>0</v>
      </c>
      <c r="I14" s="71">
        <v>6407</v>
      </c>
      <c r="J14" s="71">
        <v>3552</v>
      </c>
      <c r="K14" s="71">
        <v>2855</v>
      </c>
      <c r="L14" s="71">
        <v>0</v>
      </c>
      <c r="M14" s="71">
        <v>6464</v>
      </c>
      <c r="N14" s="71">
        <v>3654</v>
      </c>
      <c r="O14" s="71">
        <v>2810</v>
      </c>
      <c r="P14" s="71">
        <v>0</v>
      </c>
      <c r="Q14" s="71">
        <v>6327</v>
      </c>
      <c r="R14" s="71">
        <v>3591</v>
      </c>
      <c r="S14" s="71">
        <v>2736</v>
      </c>
      <c r="T14" s="71">
        <v>0</v>
      </c>
      <c r="U14" s="71">
        <v>6403</v>
      </c>
      <c r="V14" s="71">
        <v>3650</v>
      </c>
      <c r="W14" s="71">
        <v>2753</v>
      </c>
      <c r="X14" s="71" t="s">
        <v>289</v>
      </c>
      <c r="Y14" s="82"/>
      <c r="Z14" s="73" t="s">
        <v>186</v>
      </c>
      <c r="AA14" s="74" t="s">
        <v>38</v>
      </c>
      <c r="AB14" s="95"/>
      <c r="AC14" s="76" t="str">
        <f t="shared" si="3"/>
        <v/>
      </c>
      <c r="AD14" s="76" t="str">
        <f t="shared" si="2"/>
        <v/>
      </c>
    </row>
    <row r="15" spans="1:30" s="77" customFormat="1" ht="33.75" customHeight="1">
      <c r="A15" s="216">
        <v>255</v>
      </c>
      <c r="B15" s="67" t="s">
        <v>185</v>
      </c>
      <c r="C15" s="68"/>
      <c r="D15" s="69" t="s">
        <v>158</v>
      </c>
      <c r="E15" s="104">
        <v>282</v>
      </c>
      <c r="F15" s="104">
        <v>136</v>
      </c>
      <c r="G15" s="104">
        <v>146</v>
      </c>
      <c r="H15" s="71">
        <v>0</v>
      </c>
      <c r="I15" s="104">
        <v>277</v>
      </c>
      <c r="J15" s="104">
        <v>140</v>
      </c>
      <c r="K15" s="104">
        <v>137</v>
      </c>
      <c r="L15" s="71">
        <v>0</v>
      </c>
      <c r="M15" s="104">
        <v>182</v>
      </c>
      <c r="N15" s="104">
        <v>99</v>
      </c>
      <c r="O15" s="104">
        <v>83</v>
      </c>
      <c r="P15" s="71">
        <v>0</v>
      </c>
      <c r="Q15" s="104">
        <v>203</v>
      </c>
      <c r="R15" s="104">
        <v>103</v>
      </c>
      <c r="S15" s="104">
        <v>100</v>
      </c>
      <c r="T15" s="71">
        <v>0</v>
      </c>
      <c r="U15" s="71">
        <v>200</v>
      </c>
      <c r="V15" s="104">
        <v>100</v>
      </c>
      <c r="W15" s="104">
        <v>100</v>
      </c>
      <c r="X15" s="71" t="s">
        <v>289</v>
      </c>
      <c r="Y15" s="82"/>
      <c r="Z15" s="73" t="s">
        <v>184</v>
      </c>
      <c r="AA15" s="74" t="s">
        <v>38</v>
      </c>
      <c r="AB15" s="95"/>
      <c r="AC15" s="76" t="str">
        <f t="shared" si="3"/>
        <v>請確認</v>
      </c>
      <c r="AD15" s="76" t="str">
        <f t="shared" si="2"/>
        <v/>
      </c>
    </row>
    <row r="16" spans="1:30" s="77" customFormat="1" ht="33.75" customHeight="1">
      <c r="A16" s="216">
        <v>256</v>
      </c>
      <c r="B16" s="67" t="s">
        <v>183</v>
      </c>
      <c r="C16" s="68"/>
      <c r="D16" s="69" t="s">
        <v>158</v>
      </c>
      <c r="E16" s="71">
        <v>4900</v>
      </c>
      <c r="F16" s="71">
        <v>2616</v>
      </c>
      <c r="G16" s="71">
        <v>2284</v>
      </c>
      <c r="H16" s="71">
        <v>0</v>
      </c>
      <c r="I16" s="71">
        <v>3348</v>
      </c>
      <c r="J16" s="71">
        <v>1948</v>
      </c>
      <c r="K16" s="71">
        <v>1400</v>
      </c>
      <c r="L16" s="71">
        <v>0</v>
      </c>
      <c r="M16" s="71">
        <v>3607</v>
      </c>
      <c r="N16" s="71">
        <v>2168</v>
      </c>
      <c r="O16" s="71">
        <v>1439</v>
      </c>
      <c r="P16" s="71">
        <v>0</v>
      </c>
      <c r="Q16" s="71">
        <v>3320</v>
      </c>
      <c r="R16" s="71">
        <v>2053</v>
      </c>
      <c r="S16" s="71">
        <v>1267</v>
      </c>
      <c r="T16" s="71">
        <v>0</v>
      </c>
      <c r="U16" s="149">
        <v>3268</v>
      </c>
      <c r="V16" s="149">
        <v>1996</v>
      </c>
      <c r="W16" s="149">
        <v>1272</v>
      </c>
      <c r="X16" s="149">
        <v>0</v>
      </c>
      <c r="Y16" s="82"/>
      <c r="Z16" s="83" t="s">
        <v>182</v>
      </c>
      <c r="AA16" s="74" t="s">
        <v>38</v>
      </c>
      <c r="AB16" s="95"/>
      <c r="AC16" s="76" t="str">
        <f t="shared" si="3"/>
        <v/>
      </c>
      <c r="AD16" s="76" t="str">
        <f t="shared" si="2"/>
        <v/>
      </c>
    </row>
    <row r="17" spans="1:30" s="77" customFormat="1" ht="33.75" customHeight="1">
      <c r="A17" s="216">
        <v>280</v>
      </c>
      <c r="B17" s="105" t="s">
        <v>216</v>
      </c>
      <c r="C17" s="68"/>
      <c r="D17" s="69" t="s">
        <v>22</v>
      </c>
      <c r="E17" s="70">
        <v>221</v>
      </c>
      <c r="F17" s="71">
        <v>136</v>
      </c>
      <c r="G17" s="71">
        <v>85</v>
      </c>
      <c r="H17" s="71">
        <v>0</v>
      </c>
      <c r="I17" s="71">
        <v>231</v>
      </c>
      <c r="J17" s="71">
        <v>143</v>
      </c>
      <c r="K17" s="71">
        <v>88</v>
      </c>
      <c r="L17" s="71">
        <v>0</v>
      </c>
      <c r="M17" s="71">
        <v>195</v>
      </c>
      <c r="N17" s="71">
        <v>115</v>
      </c>
      <c r="O17" s="71">
        <v>80</v>
      </c>
      <c r="P17" s="71">
        <v>0</v>
      </c>
      <c r="Q17" s="71">
        <v>183</v>
      </c>
      <c r="R17" s="71">
        <v>103</v>
      </c>
      <c r="S17" s="71">
        <v>80</v>
      </c>
      <c r="T17" s="71">
        <v>0</v>
      </c>
      <c r="U17" s="71">
        <v>138</v>
      </c>
      <c r="V17" s="71">
        <v>84</v>
      </c>
      <c r="W17" s="71">
        <v>54</v>
      </c>
      <c r="X17" s="71">
        <v>0</v>
      </c>
      <c r="Y17" s="72" t="s">
        <v>20</v>
      </c>
      <c r="Z17" s="73" t="s">
        <v>126</v>
      </c>
      <c r="AA17" s="74" t="s">
        <v>41</v>
      </c>
      <c r="AB17" s="96"/>
      <c r="AC17" s="76" t="str">
        <f t="shared" si="3"/>
        <v/>
      </c>
      <c r="AD17" s="76" t="str">
        <f t="shared" si="2"/>
        <v/>
      </c>
    </row>
    <row r="18" spans="1:30" s="77" customFormat="1" ht="36" customHeight="1">
      <c r="A18" s="222" t="s">
        <v>290</v>
      </c>
      <c r="B18" s="106" t="s">
        <v>247</v>
      </c>
      <c r="C18" s="107"/>
      <c r="D18" s="69"/>
      <c r="E18" s="70"/>
      <c r="F18" s="71"/>
      <c r="G18" s="71"/>
      <c r="H18" s="71"/>
      <c r="I18" s="71"/>
      <c r="J18" s="71"/>
      <c r="K18" s="71"/>
      <c r="L18" s="71"/>
      <c r="M18" s="71"/>
      <c r="N18" s="71"/>
      <c r="O18" s="71"/>
      <c r="P18" s="71"/>
      <c r="Q18" s="71"/>
      <c r="R18" s="71"/>
      <c r="S18" s="71"/>
      <c r="T18" s="71"/>
      <c r="U18" s="71"/>
      <c r="V18" s="71"/>
      <c r="W18" s="71"/>
      <c r="X18" s="71"/>
      <c r="Y18" s="72"/>
      <c r="Z18" s="73"/>
      <c r="AA18" s="74" t="s">
        <v>41</v>
      </c>
      <c r="AB18" s="96"/>
      <c r="AC18" s="76" t="str">
        <f t="shared" si="3"/>
        <v/>
      </c>
      <c r="AD18" s="76" t="str">
        <f t="shared" si="2"/>
        <v/>
      </c>
    </row>
    <row r="19" spans="1:30" s="77" customFormat="1" ht="33.75" customHeight="1">
      <c r="A19" s="216"/>
      <c r="B19" s="108"/>
      <c r="C19" s="109" t="s">
        <v>248</v>
      </c>
      <c r="D19" s="69" t="s">
        <v>22</v>
      </c>
      <c r="E19" s="149">
        <v>0</v>
      </c>
      <c r="F19" s="149">
        <v>0</v>
      </c>
      <c r="G19" s="149">
        <v>0</v>
      </c>
      <c r="H19" s="115">
        <v>0</v>
      </c>
      <c r="I19" s="208">
        <v>1</v>
      </c>
      <c r="J19" s="149">
        <v>1</v>
      </c>
      <c r="K19" s="149">
        <v>0</v>
      </c>
      <c r="L19" s="115">
        <v>0</v>
      </c>
      <c r="M19" s="208">
        <v>0</v>
      </c>
      <c r="N19" s="149">
        <v>0</v>
      </c>
      <c r="O19" s="149">
        <v>0</v>
      </c>
      <c r="P19" s="115">
        <v>0</v>
      </c>
      <c r="Q19" s="115">
        <v>0</v>
      </c>
      <c r="R19" s="149">
        <v>0</v>
      </c>
      <c r="S19" s="149">
        <v>0</v>
      </c>
      <c r="T19" s="115">
        <v>0</v>
      </c>
      <c r="U19" s="71">
        <v>0</v>
      </c>
      <c r="V19" s="71">
        <v>0</v>
      </c>
      <c r="W19" s="71">
        <v>0</v>
      </c>
      <c r="X19" s="71">
        <v>0</v>
      </c>
      <c r="Y19" s="72" t="s">
        <v>20</v>
      </c>
      <c r="Z19" s="110" t="s">
        <v>253</v>
      </c>
      <c r="AA19" s="74"/>
      <c r="AB19" s="96"/>
      <c r="AC19" s="76" t="str">
        <f t="shared" si="3"/>
        <v/>
      </c>
      <c r="AD19" s="76" t="e">
        <f t="shared" si="2"/>
        <v>#DIV/0!</v>
      </c>
    </row>
    <row r="20" spans="1:30" s="77" customFormat="1" ht="33.75" customHeight="1">
      <c r="A20" s="216"/>
      <c r="B20" s="108"/>
      <c r="C20" s="109" t="s">
        <v>249</v>
      </c>
      <c r="D20" s="69" t="s">
        <v>22</v>
      </c>
      <c r="E20" s="209">
        <v>3</v>
      </c>
      <c r="F20" s="210">
        <v>2</v>
      </c>
      <c r="G20" s="210">
        <v>1</v>
      </c>
      <c r="H20" s="115">
        <v>0</v>
      </c>
      <c r="I20" s="208">
        <v>10</v>
      </c>
      <c r="J20" s="149">
        <v>6</v>
      </c>
      <c r="K20" s="149">
        <v>4</v>
      </c>
      <c r="L20" s="115">
        <v>0</v>
      </c>
      <c r="M20" s="208">
        <v>3</v>
      </c>
      <c r="N20" s="149">
        <v>2</v>
      </c>
      <c r="O20" s="149">
        <v>1</v>
      </c>
      <c r="P20" s="115">
        <v>0</v>
      </c>
      <c r="Q20" s="115">
        <v>1</v>
      </c>
      <c r="R20" s="149">
        <v>1</v>
      </c>
      <c r="S20" s="149">
        <v>0</v>
      </c>
      <c r="T20" s="115">
        <v>0</v>
      </c>
      <c r="U20" s="71">
        <f t="shared" ref="U20:U24" si="4">SUM(V20:X20)</f>
        <v>2</v>
      </c>
      <c r="V20" s="71">
        <v>2</v>
      </c>
      <c r="W20" s="71">
        <v>0</v>
      </c>
      <c r="X20" s="71">
        <v>0</v>
      </c>
      <c r="Y20" s="72" t="s">
        <v>20</v>
      </c>
      <c r="Z20" s="110" t="s">
        <v>254</v>
      </c>
      <c r="AA20" s="74"/>
      <c r="AB20" s="96"/>
      <c r="AC20" s="76" t="str">
        <f t="shared" si="3"/>
        <v/>
      </c>
      <c r="AD20" s="76" t="str">
        <f t="shared" si="2"/>
        <v>請備註</v>
      </c>
    </row>
    <row r="21" spans="1:30" s="77" customFormat="1" ht="33.75" customHeight="1">
      <c r="A21" s="216"/>
      <c r="B21" s="108"/>
      <c r="C21" s="109" t="s">
        <v>250</v>
      </c>
      <c r="D21" s="69" t="s">
        <v>22</v>
      </c>
      <c r="E21" s="209">
        <v>12</v>
      </c>
      <c r="F21" s="210">
        <v>7</v>
      </c>
      <c r="G21" s="210">
        <v>5</v>
      </c>
      <c r="H21" s="115">
        <v>0</v>
      </c>
      <c r="I21" s="208">
        <v>9</v>
      </c>
      <c r="J21" s="149">
        <v>5</v>
      </c>
      <c r="K21" s="149">
        <v>4</v>
      </c>
      <c r="L21" s="115">
        <v>0</v>
      </c>
      <c r="M21" s="208">
        <v>7</v>
      </c>
      <c r="N21" s="149">
        <v>2</v>
      </c>
      <c r="O21" s="149">
        <v>5</v>
      </c>
      <c r="P21" s="115">
        <v>0</v>
      </c>
      <c r="Q21" s="115">
        <v>6</v>
      </c>
      <c r="R21" s="149">
        <v>0</v>
      </c>
      <c r="S21" s="149">
        <v>6</v>
      </c>
      <c r="T21" s="115">
        <v>0</v>
      </c>
      <c r="U21" s="71">
        <f t="shared" si="4"/>
        <v>3</v>
      </c>
      <c r="V21" s="71">
        <v>0</v>
      </c>
      <c r="W21" s="71">
        <v>3</v>
      </c>
      <c r="X21" s="71">
        <v>0</v>
      </c>
      <c r="Y21" s="72" t="s">
        <v>20</v>
      </c>
      <c r="Z21" s="110" t="s">
        <v>255</v>
      </c>
      <c r="AA21" s="74"/>
      <c r="AB21" s="96"/>
      <c r="AC21" s="76" t="str">
        <f t="shared" si="3"/>
        <v/>
      </c>
      <c r="AD21" s="76" t="str">
        <f t="shared" si="2"/>
        <v>請備註</v>
      </c>
    </row>
    <row r="22" spans="1:30" s="77" customFormat="1" ht="33.75" customHeight="1">
      <c r="A22" s="216"/>
      <c r="B22" s="108"/>
      <c r="C22" s="109" t="s">
        <v>251</v>
      </c>
      <c r="D22" s="69" t="s">
        <v>22</v>
      </c>
      <c r="E22" s="209">
        <v>75</v>
      </c>
      <c r="F22" s="210">
        <v>44</v>
      </c>
      <c r="G22" s="210">
        <v>31</v>
      </c>
      <c r="H22" s="115">
        <v>0</v>
      </c>
      <c r="I22" s="208">
        <v>73</v>
      </c>
      <c r="J22" s="149">
        <v>40</v>
      </c>
      <c r="K22" s="149">
        <v>33</v>
      </c>
      <c r="L22" s="115">
        <v>0</v>
      </c>
      <c r="M22" s="208">
        <v>59</v>
      </c>
      <c r="N22" s="149">
        <v>32</v>
      </c>
      <c r="O22" s="149">
        <v>27</v>
      </c>
      <c r="P22" s="115">
        <v>0</v>
      </c>
      <c r="Q22" s="115">
        <v>56</v>
      </c>
      <c r="R22" s="149">
        <v>28</v>
      </c>
      <c r="S22" s="149">
        <v>28</v>
      </c>
      <c r="T22" s="115">
        <v>0</v>
      </c>
      <c r="U22" s="71">
        <f t="shared" si="4"/>
        <v>37</v>
      </c>
      <c r="V22" s="71">
        <v>18</v>
      </c>
      <c r="W22" s="71">
        <v>19</v>
      </c>
      <c r="X22" s="71">
        <v>0</v>
      </c>
      <c r="Y22" s="72" t="s">
        <v>20</v>
      </c>
      <c r="Z22" s="110" t="s">
        <v>256</v>
      </c>
      <c r="AA22" s="74"/>
      <c r="AB22" s="96"/>
      <c r="AC22" s="76" t="str">
        <f t="shared" si="3"/>
        <v/>
      </c>
      <c r="AD22" s="76" t="str">
        <f t="shared" si="2"/>
        <v>請備註</v>
      </c>
    </row>
    <row r="23" spans="1:30" s="77" customFormat="1" ht="33.75" customHeight="1">
      <c r="A23" s="216"/>
      <c r="B23" s="105"/>
      <c r="C23" s="109" t="s">
        <v>252</v>
      </c>
      <c r="D23" s="69" t="s">
        <v>22</v>
      </c>
      <c r="E23" s="209">
        <v>95</v>
      </c>
      <c r="F23" s="210">
        <v>57</v>
      </c>
      <c r="G23" s="210">
        <v>38</v>
      </c>
      <c r="H23" s="115">
        <v>0</v>
      </c>
      <c r="I23" s="208">
        <v>98</v>
      </c>
      <c r="J23" s="149">
        <v>62</v>
      </c>
      <c r="K23" s="149">
        <v>36</v>
      </c>
      <c r="L23" s="115">
        <v>0</v>
      </c>
      <c r="M23" s="208">
        <v>89</v>
      </c>
      <c r="N23" s="149">
        <v>55</v>
      </c>
      <c r="O23" s="149">
        <v>34</v>
      </c>
      <c r="P23" s="115">
        <v>0</v>
      </c>
      <c r="Q23" s="115">
        <v>81</v>
      </c>
      <c r="R23" s="149">
        <v>45</v>
      </c>
      <c r="S23" s="149">
        <v>36</v>
      </c>
      <c r="T23" s="115">
        <v>0</v>
      </c>
      <c r="U23" s="71">
        <f t="shared" si="4"/>
        <v>69</v>
      </c>
      <c r="V23" s="71">
        <v>44</v>
      </c>
      <c r="W23" s="71">
        <v>25</v>
      </c>
      <c r="X23" s="71">
        <v>0</v>
      </c>
      <c r="Y23" s="72" t="s">
        <v>20</v>
      </c>
      <c r="Z23" s="110" t="s">
        <v>257</v>
      </c>
      <c r="AA23" s="74"/>
      <c r="AB23" s="96"/>
      <c r="AC23" s="76" t="str">
        <f t="shared" si="3"/>
        <v/>
      </c>
      <c r="AD23" s="76" t="str">
        <f t="shared" si="2"/>
        <v/>
      </c>
    </row>
    <row r="24" spans="1:30" s="77" customFormat="1" ht="33.75" customHeight="1">
      <c r="A24" s="216"/>
      <c r="B24" s="105"/>
      <c r="C24" s="109" t="s">
        <v>237</v>
      </c>
      <c r="D24" s="69" t="s">
        <v>22</v>
      </c>
      <c r="E24" s="209">
        <v>36</v>
      </c>
      <c r="F24" s="210">
        <v>26</v>
      </c>
      <c r="G24" s="210">
        <v>10</v>
      </c>
      <c r="H24" s="115">
        <v>0</v>
      </c>
      <c r="I24" s="208">
        <v>40</v>
      </c>
      <c r="J24" s="208">
        <v>29</v>
      </c>
      <c r="K24" s="208">
        <v>11</v>
      </c>
      <c r="L24" s="115">
        <v>0</v>
      </c>
      <c r="M24" s="208">
        <v>37</v>
      </c>
      <c r="N24" s="149">
        <v>24</v>
      </c>
      <c r="O24" s="149">
        <v>13</v>
      </c>
      <c r="P24" s="115">
        <v>0</v>
      </c>
      <c r="Q24" s="115">
        <v>39</v>
      </c>
      <c r="R24" s="149">
        <v>29</v>
      </c>
      <c r="S24" s="149">
        <v>10</v>
      </c>
      <c r="T24" s="115">
        <v>0</v>
      </c>
      <c r="U24" s="71">
        <f t="shared" si="4"/>
        <v>27</v>
      </c>
      <c r="V24" s="71">
        <v>20</v>
      </c>
      <c r="W24" s="71">
        <v>7</v>
      </c>
      <c r="X24" s="71">
        <v>0</v>
      </c>
      <c r="Y24" s="72" t="s">
        <v>20</v>
      </c>
      <c r="Z24" s="110" t="s">
        <v>258</v>
      </c>
      <c r="AA24" s="74"/>
      <c r="AB24" s="96"/>
      <c r="AC24" s="76" t="str">
        <f t="shared" si="3"/>
        <v/>
      </c>
      <c r="AD24" s="76" t="str">
        <f t="shared" si="2"/>
        <v>請備註</v>
      </c>
    </row>
    <row r="25" spans="1:30" s="77" customFormat="1" ht="33.75" customHeight="1">
      <c r="A25" s="216">
        <v>282</v>
      </c>
      <c r="B25" s="105" t="s">
        <v>125</v>
      </c>
      <c r="C25" s="68"/>
      <c r="D25" s="69" t="s">
        <v>22</v>
      </c>
      <c r="E25" s="70">
        <v>181</v>
      </c>
      <c r="F25" s="70">
        <v>91</v>
      </c>
      <c r="G25" s="70">
        <v>90</v>
      </c>
      <c r="H25" s="71">
        <v>0</v>
      </c>
      <c r="I25" s="70">
        <v>177</v>
      </c>
      <c r="J25" s="70">
        <v>94</v>
      </c>
      <c r="K25" s="70">
        <v>83</v>
      </c>
      <c r="L25" s="71">
        <v>0</v>
      </c>
      <c r="M25" s="70">
        <v>182</v>
      </c>
      <c r="N25" s="70">
        <v>99</v>
      </c>
      <c r="O25" s="70">
        <v>83</v>
      </c>
      <c r="P25" s="71">
        <v>0</v>
      </c>
      <c r="Q25" s="70">
        <v>203</v>
      </c>
      <c r="R25" s="70">
        <v>103</v>
      </c>
      <c r="S25" s="70">
        <v>100</v>
      </c>
      <c r="T25" s="71">
        <v>0</v>
      </c>
      <c r="U25" s="70">
        <v>200</v>
      </c>
      <c r="V25" s="70">
        <v>100</v>
      </c>
      <c r="W25" s="70">
        <v>100</v>
      </c>
      <c r="X25" s="71">
        <v>0</v>
      </c>
      <c r="Y25" s="72" t="s">
        <v>20</v>
      </c>
      <c r="Z25" s="73" t="s">
        <v>124</v>
      </c>
      <c r="AA25" s="74" t="s">
        <v>41</v>
      </c>
      <c r="AB25" s="95"/>
      <c r="AC25" s="76" t="str">
        <f t="shared" si="3"/>
        <v>請確認</v>
      </c>
      <c r="AD25" s="76" t="str">
        <f t="shared" si="2"/>
        <v/>
      </c>
    </row>
    <row r="26" spans="1:30" s="77" customFormat="1" ht="33.75" customHeight="1">
      <c r="A26" s="216">
        <v>283</v>
      </c>
      <c r="B26" s="67" t="s">
        <v>123</v>
      </c>
      <c r="C26" s="111"/>
      <c r="D26" s="69" t="s">
        <v>22</v>
      </c>
      <c r="E26" s="70">
        <v>37541</v>
      </c>
      <c r="F26" s="70">
        <v>20017</v>
      </c>
      <c r="G26" s="70">
        <v>17524</v>
      </c>
      <c r="H26" s="71">
        <v>0</v>
      </c>
      <c r="I26" s="70">
        <v>39937</v>
      </c>
      <c r="J26" s="70">
        <v>21334</v>
      </c>
      <c r="K26" s="70">
        <v>18603</v>
      </c>
      <c r="L26" s="71">
        <v>0</v>
      </c>
      <c r="M26" s="70">
        <v>34218</v>
      </c>
      <c r="N26" s="70">
        <v>18500</v>
      </c>
      <c r="O26" s="70">
        <v>15718</v>
      </c>
      <c r="P26" s="71">
        <v>0</v>
      </c>
      <c r="Q26" s="70">
        <v>35800</v>
      </c>
      <c r="R26" s="70">
        <v>19376</v>
      </c>
      <c r="S26" s="70">
        <v>16424</v>
      </c>
      <c r="T26" s="71">
        <v>0</v>
      </c>
      <c r="U26" s="70">
        <v>43096</v>
      </c>
      <c r="V26" s="70">
        <v>23658</v>
      </c>
      <c r="W26" s="70">
        <v>19438</v>
      </c>
      <c r="X26" s="71">
        <v>0</v>
      </c>
      <c r="Y26" s="72" t="s">
        <v>20</v>
      </c>
      <c r="Z26" s="83" t="s">
        <v>122</v>
      </c>
      <c r="AA26" s="74" t="s">
        <v>41</v>
      </c>
      <c r="AB26" s="95"/>
      <c r="AC26" s="76" t="str">
        <f t="shared" si="3"/>
        <v/>
      </c>
      <c r="AD26" s="76" t="str">
        <f t="shared" si="2"/>
        <v/>
      </c>
    </row>
    <row r="27" spans="1:30" s="77" customFormat="1" ht="33.75" customHeight="1">
      <c r="A27" s="216">
        <v>285</v>
      </c>
      <c r="B27" s="67" t="s">
        <v>119</v>
      </c>
      <c r="C27" s="68"/>
      <c r="D27" s="112" t="s">
        <v>22</v>
      </c>
      <c r="E27" s="71">
        <v>37</v>
      </c>
      <c r="F27" s="71">
        <v>22</v>
      </c>
      <c r="G27" s="71">
        <v>15</v>
      </c>
      <c r="H27" s="71">
        <v>0</v>
      </c>
      <c r="I27" s="71">
        <v>28</v>
      </c>
      <c r="J27" s="71">
        <v>18</v>
      </c>
      <c r="K27" s="71">
        <v>10</v>
      </c>
      <c r="L27" s="71">
        <v>0</v>
      </c>
      <c r="M27" s="71">
        <v>24</v>
      </c>
      <c r="N27" s="71">
        <v>10</v>
      </c>
      <c r="O27" s="71">
        <v>14</v>
      </c>
      <c r="P27" s="71">
        <v>0</v>
      </c>
      <c r="Q27" s="71">
        <v>14</v>
      </c>
      <c r="R27" s="71">
        <v>9</v>
      </c>
      <c r="S27" s="71">
        <v>5</v>
      </c>
      <c r="T27" s="71">
        <v>0</v>
      </c>
      <c r="U27" s="71">
        <v>20</v>
      </c>
      <c r="V27" s="71">
        <v>11</v>
      </c>
      <c r="W27" s="71">
        <v>9</v>
      </c>
      <c r="X27" s="71">
        <v>0</v>
      </c>
      <c r="Y27" s="72" t="s">
        <v>20</v>
      </c>
      <c r="Z27" s="73" t="s">
        <v>118</v>
      </c>
      <c r="AA27" s="74" t="s">
        <v>41</v>
      </c>
      <c r="AB27" s="95"/>
      <c r="AC27" s="76" t="str">
        <f t="shared" si="3"/>
        <v/>
      </c>
      <c r="AD27" s="76" t="str">
        <f t="shared" si="2"/>
        <v>請備註</v>
      </c>
    </row>
    <row r="28" spans="1:30" s="77" customFormat="1" ht="33.75" customHeight="1">
      <c r="A28" s="216">
        <v>286</v>
      </c>
      <c r="B28" s="67" t="s">
        <v>117</v>
      </c>
      <c r="C28" s="68"/>
      <c r="D28" s="112" t="s">
        <v>22</v>
      </c>
      <c r="E28" s="71">
        <v>137250.58333333334</v>
      </c>
      <c r="F28" s="71">
        <v>77138.916666666672</v>
      </c>
      <c r="G28" s="71">
        <v>60111.666666666664</v>
      </c>
      <c r="H28" s="71">
        <v>0</v>
      </c>
      <c r="I28" s="71">
        <v>99058.558333333334</v>
      </c>
      <c r="J28" s="71">
        <v>57083.991666666669</v>
      </c>
      <c r="K28" s="71">
        <v>41974.566666666666</v>
      </c>
      <c r="L28" s="71">
        <v>0</v>
      </c>
      <c r="M28" s="71">
        <v>61210</v>
      </c>
      <c r="N28" s="71">
        <v>36125</v>
      </c>
      <c r="O28" s="71">
        <v>25085</v>
      </c>
      <c r="P28" s="71">
        <v>0</v>
      </c>
      <c r="Q28" s="71">
        <v>92109</v>
      </c>
      <c r="R28" s="71">
        <v>53934</v>
      </c>
      <c r="S28" s="71">
        <v>38175</v>
      </c>
      <c r="T28" s="71">
        <v>0</v>
      </c>
      <c r="U28" s="71">
        <f>V28+W28</f>
        <v>99833</v>
      </c>
      <c r="V28" s="71">
        <v>57245</v>
      </c>
      <c r="W28" s="71">
        <v>42588</v>
      </c>
      <c r="X28" s="71">
        <v>0</v>
      </c>
      <c r="Y28" s="72" t="s">
        <v>20</v>
      </c>
      <c r="Z28" s="73" t="s">
        <v>116</v>
      </c>
      <c r="AA28" s="74" t="s">
        <v>41</v>
      </c>
      <c r="AB28" s="126"/>
      <c r="AC28" s="76" t="str">
        <f t="shared" si="3"/>
        <v/>
      </c>
      <c r="AD28" s="76" t="str">
        <f t="shared" si="2"/>
        <v/>
      </c>
    </row>
    <row r="29" spans="1:30" s="77" customFormat="1" ht="33.75" customHeight="1">
      <c r="A29" s="216">
        <v>287</v>
      </c>
      <c r="B29" s="67" t="s">
        <v>115</v>
      </c>
      <c r="C29" s="68"/>
      <c r="D29" s="112" t="s">
        <v>22</v>
      </c>
      <c r="E29" s="71">
        <v>100</v>
      </c>
      <c r="F29" s="71">
        <v>45</v>
      </c>
      <c r="G29" s="71">
        <v>55</v>
      </c>
      <c r="H29" s="71">
        <v>0</v>
      </c>
      <c r="I29" s="71">
        <v>100</v>
      </c>
      <c r="J29" s="71">
        <v>46</v>
      </c>
      <c r="K29" s="71">
        <v>54</v>
      </c>
      <c r="L29" s="71">
        <v>0</v>
      </c>
      <c r="M29" s="71">
        <v>112</v>
      </c>
      <c r="N29" s="71">
        <v>49</v>
      </c>
      <c r="O29" s="71">
        <v>63</v>
      </c>
      <c r="P29" s="71">
        <v>0</v>
      </c>
      <c r="Q29" s="71">
        <v>104</v>
      </c>
      <c r="R29" s="71">
        <v>48</v>
      </c>
      <c r="S29" s="71">
        <v>56</v>
      </c>
      <c r="T29" s="71">
        <v>0</v>
      </c>
      <c r="U29" s="71">
        <v>95</v>
      </c>
      <c r="V29" s="71">
        <v>42</v>
      </c>
      <c r="W29" s="71">
        <v>53</v>
      </c>
      <c r="X29" s="71">
        <v>0</v>
      </c>
      <c r="Y29" s="72" t="s">
        <v>20</v>
      </c>
      <c r="Z29" s="73" t="s">
        <v>114</v>
      </c>
      <c r="AA29" s="74" t="s">
        <v>41</v>
      </c>
      <c r="AB29" s="95"/>
      <c r="AC29" s="76" t="str">
        <f t="shared" si="3"/>
        <v/>
      </c>
      <c r="AD29" s="76" t="str">
        <f t="shared" si="2"/>
        <v/>
      </c>
    </row>
    <row r="30" spans="1:30" s="77" customFormat="1" ht="33.75" customHeight="1">
      <c r="A30" s="216">
        <v>288</v>
      </c>
      <c r="B30" s="86" t="s">
        <v>113</v>
      </c>
      <c r="C30" s="68"/>
      <c r="D30" s="69" t="s">
        <v>22</v>
      </c>
      <c r="E30" s="71">
        <v>440251</v>
      </c>
      <c r="F30" s="71">
        <v>225409</v>
      </c>
      <c r="G30" s="71">
        <v>214842</v>
      </c>
      <c r="H30" s="71">
        <v>0</v>
      </c>
      <c r="I30" s="71">
        <v>462402</v>
      </c>
      <c r="J30" s="71">
        <v>236886</v>
      </c>
      <c r="K30" s="71">
        <v>225516</v>
      </c>
      <c r="L30" s="71">
        <v>0</v>
      </c>
      <c r="M30" s="71">
        <v>484314</v>
      </c>
      <c r="N30" s="71">
        <v>248111</v>
      </c>
      <c r="O30" s="71">
        <v>236203</v>
      </c>
      <c r="P30" s="71">
        <v>0</v>
      </c>
      <c r="Q30" s="71">
        <v>502989</v>
      </c>
      <c r="R30" s="71">
        <v>256524</v>
      </c>
      <c r="S30" s="71">
        <v>246465</v>
      </c>
      <c r="T30" s="71">
        <v>0</v>
      </c>
      <c r="U30" s="71">
        <f>V30+W30</f>
        <v>525220</v>
      </c>
      <c r="V30" s="71">
        <v>267862</v>
      </c>
      <c r="W30" s="71">
        <v>257358</v>
      </c>
      <c r="X30" s="71">
        <v>0</v>
      </c>
      <c r="Y30" s="72" t="s">
        <v>20</v>
      </c>
      <c r="Z30" s="83" t="s">
        <v>112</v>
      </c>
      <c r="AA30" s="74" t="s">
        <v>41</v>
      </c>
      <c r="AB30" s="95"/>
      <c r="AC30" s="76" t="str">
        <f t="shared" si="3"/>
        <v/>
      </c>
      <c r="AD30" s="76" t="str">
        <f t="shared" si="2"/>
        <v/>
      </c>
    </row>
    <row r="31" spans="1:30" s="77" customFormat="1" ht="33.75" customHeight="1">
      <c r="A31" s="216">
        <v>289</v>
      </c>
      <c r="B31" s="67" t="s">
        <v>111</v>
      </c>
      <c r="C31" s="68"/>
      <c r="D31" s="69" t="s">
        <v>22</v>
      </c>
      <c r="E31" s="71">
        <v>19</v>
      </c>
      <c r="F31" s="71">
        <v>8</v>
      </c>
      <c r="G31" s="71">
        <v>11</v>
      </c>
      <c r="H31" s="71">
        <v>0</v>
      </c>
      <c r="I31" s="71">
        <v>19</v>
      </c>
      <c r="J31" s="71">
        <v>9</v>
      </c>
      <c r="K31" s="71">
        <v>10</v>
      </c>
      <c r="L31" s="71">
        <v>0</v>
      </c>
      <c r="M31" s="71">
        <v>19</v>
      </c>
      <c r="N31" s="71">
        <v>8</v>
      </c>
      <c r="O31" s="71">
        <v>11</v>
      </c>
      <c r="P31" s="71">
        <v>0</v>
      </c>
      <c r="Q31" s="71">
        <v>19</v>
      </c>
      <c r="R31" s="71">
        <v>8</v>
      </c>
      <c r="S31" s="71">
        <v>11</v>
      </c>
      <c r="T31" s="71">
        <v>0</v>
      </c>
      <c r="U31" s="71">
        <v>19</v>
      </c>
      <c r="V31" s="71">
        <v>8</v>
      </c>
      <c r="W31" s="71">
        <v>11</v>
      </c>
      <c r="X31" s="71">
        <v>0</v>
      </c>
      <c r="Y31" s="72" t="s">
        <v>20</v>
      </c>
      <c r="Z31" s="73" t="s">
        <v>110</v>
      </c>
      <c r="AA31" s="74" t="s">
        <v>41</v>
      </c>
      <c r="AB31" s="95"/>
      <c r="AC31" s="76" t="str">
        <f t="shared" si="3"/>
        <v/>
      </c>
      <c r="AD31" s="76" t="str">
        <f t="shared" si="2"/>
        <v/>
      </c>
    </row>
    <row r="32" spans="1:30" s="77" customFormat="1" ht="33.75" customHeight="1">
      <c r="A32" s="216">
        <v>290</v>
      </c>
      <c r="B32" s="86" t="s">
        <v>109</v>
      </c>
      <c r="C32" s="68"/>
      <c r="D32" s="112" t="s">
        <v>22</v>
      </c>
      <c r="E32" s="71">
        <v>399874</v>
      </c>
      <c r="F32" s="71">
        <v>209294</v>
      </c>
      <c r="G32" s="71">
        <v>190580</v>
      </c>
      <c r="H32" s="71">
        <v>0</v>
      </c>
      <c r="I32" s="71">
        <v>433316</v>
      </c>
      <c r="J32" s="71">
        <v>228811</v>
      </c>
      <c r="K32" s="71">
        <v>204505</v>
      </c>
      <c r="L32" s="71">
        <v>0</v>
      </c>
      <c r="M32" s="71">
        <v>396938</v>
      </c>
      <c r="N32" s="71">
        <v>214346</v>
      </c>
      <c r="O32" s="71">
        <v>182592</v>
      </c>
      <c r="P32" s="71">
        <v>0</v>
      </c>
      <c r="Q32" s="71">
        <v>416631</v>
      </c>
      <c r="R32" s="71">
        <v>224981</v>
      </c>
      <c r="S32" s="71">
        <v>191650</v>
      </c>
      <c r="T32" s="71">
        <v>0</v>
      </c>
      <c r="U32" s="71">
        <v>351535</v>
      </c>
      <c r="V32" s="71">
        <v>189829</v>
      </c>
      <c r="W32" s="71">
        <v>161706</v>
      </c>
      <c r="X32" s="71">
        <v>0</v>
      </c>
      <c r="Y32" s="72" t="s">
        <v>20</v>
      </c>
      <c r="Z32" s="73" t="s">
        <v>108</v>
      </c>
      <c r="AA32" s="74" t="s">
        <v>41</v>
      </c>
      <c r="AB32" s="95"/>
      <c r="AC32" s="76" t="str">
        <f t="shared" si="3"/>
        <v/>
      </c>
      <c r="AD32" s="76" t="str">
        <f t="shared" si="2"/>
        <v/>
      </c>
    </row>
    <row r="33" spans="1:30" s="77" customFormat="1" ht="33.75" customHeight="1">
      <c r="A33" s="216">
        <v>291</v>
      </c>
      <c r="B33" s="86" t="s">
        <v>107</v>
      </c>
      <c r="C33" s="68"/>
      <c r="D33" s="69" t="s">
        <v>22</v>
      </c>
      <c r="E33" s="71">
        <v>312</v>
      </c>
      <c r="F33" s="71">
        <v>138</v>
      </c>
      <c r="G33" s="71">
        <v>174</v>
      </c>
      <c r="H33" s="71">
        <v>0</v>
      </c>
      <c r="I33" s="71">
        <v>282</v>
      </c>
      <c r="J33" s="71">
        <v>129</v>
      </c>
      <c r="K33" s="71">
        <v>153</v>
      </c>
      <c r="L33" s="71">
        <v>0</v>
      </c>
      <c r="M33" s="71">
        <v>2288</v>
      </c>
      <c r="N33" s="71">
        <v>1030</v>
      </c>
      <c r="O33" s="71">
        <v>1258</v>
      </c>
      <c r="P33" s="71">
        <v>0</v>
      </c>
      <c r="Q33" s="71">
        <v>37</v>
      </c>
      <c r="R33" s="71">
        <v>20</v>
      </c>
      <c r="S33" s="71">
        <v>17</v>
      </c>
      <c r="T33" s="71">
        <v>0</v>
      </c>
      <c r="U33" s="71">
        <v>30</v>
      </c>
      <c r="V33" s="71">
        <v>16</v>
      </c>
      <c r="W33" s="71">
        <v>14</v>
      </c>
      <c r="X33" s="71">
        <v>0</v>
      </c>
      <c r="Y33" s="72" t="s">
        <v>20</v>
      </c>
      <c r="Z33" s="73" t="s">
        <v>106</v>
      </c>
      <c r="AA33" s="97" t="s">
        <v>41</v>
      </c>
      <c r="AB33" s="126"/>
      <c r="AC33" s="76" t="str">
        <f t="shared" si="3"/>
        <v/>
      </c>
      <c r="AD33" s="76" t="str">
        <f t="shared" si="2"/>
        <v/>
      </c>
    </row>
    <row r="34" spans="1:30" s="77" customFormat="1" ht="33.75" customHeight="1">
      <c r="A34" s="216">
        <v>292</v>
      </c>
      <c r="B34" s="67" t="s">
        <v>105</v>
      </c>
      <c r="C34" s="68"/>
      <c r="D34" s="69" t="s">
        <v>22</v>
      </c>
      <c r="E34" s="71">
        <v>39845</v>
      </c>
      <c r="F34" s="71">
        <v>24186</v>
      </c>
      <c r="G34" s="71">
        <v>15659</v>
      </c>
      <c r="H34" s="71">
        <v>0</v>
      </c>
      <c r="I34" s="71">
        <v>24695</v>
      </c>
      <c r="J34" s="71">
        <v>15008</v>
      </c>
      <c r="K34" s="71">
        <v>9687</v>
      </c>
      <c r="L34" s="71">
        <v>0</v>
      </c>
      <c r="M34" s="71">
        <v>8451</v>
      </c>
      <c r="N34" s="71">
        <v>4923</v>
      </c>
      <c r="O34" s="71">
        <v>3528</v>
      </c>
      <c r="P34" s="71">
        <v>0</v>
      </c>
      <c r="Q34" s="71">
        <v>11976</v>
      </c>
      <c r="R34" s="71">
        <v>6820</v>
      </c>
      <c r="S34" s="71">
        <v>5156</v>
      </c>
      <c r="T34" s="71">
        <v>0</v>
      </c>
      <c r="U34" s="71">
        <v>15937</v>
      </c>
      <c r="V34" s="71">
        <v>9422</v>
      </c>
      <c r="W34" s="71">
        <v>6515</v>
      </c>
      <c r="X34" s="71">
        <v>0</v>
      </c>
      <c r="Y34" s="72" t="s">
        <v>20</v>
      </c>
      <c r="Z34" s="73" t="s">
        <v>104</v>
      </c>
      <c r="AA34" s="74" t="s">
        <v>41</v>
      </c>
      <c r="AB34" s="126"/>
      <c r="AC34" s="76" t="str">
        <f t="shared" si="3"/>
        <v/>
      </c>
      <c r="AD34" s="76" t="str">
        <f t="shared" si="2"/>
        <v>請備註</v>
      </c>
    </row>
    <row r="35" spans="1:30" s="77" customFormat="1" ht="33.75" customHeight="1">
      <c r="A35" s="213">
        <v>293</v>
      </c>
      <c r="B35" s="123" t="s">
        <v>103</v>
      </c>
      <c r="C35" s="89"/>
      <c r="D35" s="90" t="s">
        <v>22</v>
      </c>
      <c r="E35" s="91">
        <v>281</v>
      </c>
      <c r="F35" s="91">
        <v>136</v>
      </c>
      <c r="G35" s="91">
        <v>145</v>
      </c>
      <c r="H35" s="91">
        <v>0</v>
      </c>
      <c r="I35" s="91">
        <v>277</v>
      </c>
      <c r="J35" s="91">
        <v>140</v>
      </c>
      <c r="K35" s="91">
        <v>137</v>
      </c>
      <c r="L35" s="91">
        <v>0</v>
      </c>
      <c r="M35" s="91">
        <v>294</v>
      </c>
      <c r="N35" s="91">
        <v>148</v>
      </c>
      <c r="O35" s="91">
        <v>146</v>
      </c>
      <c r="P35" s="91">
        <v>0</v>
      </c>
      <c r="Q35" s="91">
        <v>307</v>
      </c>
      <c r="R35" s="91">
        <v>151</v>
      </c>
      <c r="S35" s="91">
        <v>156</v>
      </c>
      <c r="T35" s="91">
        <v>0</v>
      </c>
      <c r="U35" s="91">
        <v>295</v>
      </c>
      <c r="V35" s="91">
        <v>142</v>
      </c>
      <c r="W35" s="91">
        <v>153</v>
      </c>
      <c r="X35" s="91">
        <v>0</v>
      </c>
      <c r="Y35" s="92" t="s">
        <v>20</v>
      </c>
      <c r="Z35" s="93" t="s">
        <v>102</v>
      </c>
      <c r="AA35" s="124" t="s">
        <v>41</v>
      </c>
      <c r="AB35" s="127"/>
      <c r="AC35" s="76" t="str">
        <f t="shared" si="3"/>
        <v/>
      </c>
      <c r="AD35" s="76" t="str">
        <f t="shared" si="2"/>
        <v/>
      </c>
    </row>
    <row r="36" spans="1:30" s="32" customFormat="1" ht="21.4" customHeight="1">
      <c r="A36" s="15"/>
      <c r="B36" s="14" t="s">
        <v>238</v>
      </c>
      <c r="C36" s="15"/>
      <c r="D36" s="15"/>
      <c r="E36" s="15"/>
      <c r="F36" s="15"/>
      <c r="G36" s="15"/>
      <c r="H36" s="15"/>
      <c r="I36" s="15"/>
      <c r="J36" s="15"/>
      <c r="K36" s="15"/>
      <c r="L36" s="15"/>
      <c r="M36" s="15"/>
      <c r="N36" s="15"/>
      <c r="O36" s="15"/>
      <c r="P36" s="15"/>
      <c r="Q36" s="15"/>
      <c r="R36" s="15"/>
      <c r="S36" s="15"/>
      <c r="T36" s="15"/>
      <c r="U36" s="15"/>
      <c r="V36" s="15"/>
      <c r="W36" s="15"/>
      <c r="X36" s="15"/>
      <c r="Y36" s="15"/>
      <c r="Z36" s="40"/>
      <c r="AA36" s="33"/>
      <c r="AB36" s="19"/>
    </row>
    <row r="37" spans="1:30" ht="21.4" customHeight="1">
      <c r="B37" s="22" t="s">
        <v>239</v>
      </c>
    </row>
  </sheetData>
  <mergeCells count="16">
    <mergeCell ref="B8:C8"/>
    <mergeCell ref="Y3:Y4"/>
    <mergeCell ref="Z3:Z4"/>
    <mergeCell ref="AA3:AA4"/>
    <mergeCell ref="AB3:AB4"/>
    <mergeCell ref="AC3:AD3"/>
    <mergeCell ref="A1:AA1"/>
    <mergeCell ref="B2:D2"/>
    <mergeCell ref="A3:A4"/>
    <mergeCell ref="B3:C4"/>
    <mergeCell ref="D3:D4"/>
    <mergeCell ref="E3:H3"/>
    <mergeCell ref="I3:L3"/>
    <mergeCell ref="M3:P3"/>
    <mergeCell ref="Q3:T3"/>
    <mergeCell ref="U3:X3"/>
  </mergeCells>
  <phoneticPr fontId="4" type="noConversion"/>
  <conditionalFormatting sqref="A1:Q2 A3:D4 F6:I11 A36:Q1048576">
    <cfRule type="cellIs" dxfId="34" priority="32" operator="equal">
      <formula>"…"</formula>
    </cfRule>
  </conditionalFormatting>
  <conditionalFormatting sqref="B18:C22">
    <cfRule type="cellIs" dxfId="33" priority="8" operator="equal">
      <formula>"…"</formula>
    </cfRule>
  </conditionalFormatting>
  <conditionalFormatting sqref="C23:C24">
    <cfRule type="cellIs" dxfId="32" priority="7" operator="equal">
      <formula>"…"</formula>
    </cfRule>
  </conditionalFormatting>
  <conditionalFormatting sqref="E3 I3 M3 Q3 U3">
    <cfRule type="cellIs" dxfId="31" priority="20" operator="equal">
      <formula>"…"</formula>
    </cfRule>
  </conditionalFormatting>
  <conditionalFormatting sqref="E19:H24">
    <cfRule type="cellIs" dxfId="30" priority="6" operator="equal">
      <formula>"…"</formula>
    </cfRule>
  </conditionalFormatting>
  <conditionalFormatting sqref="E4:X4">
    <cfRule type="cellIs" dxfId="29" priority="31" operator="equal">
      <formula>"…"</formula>
    </cfRule>
  </conditionalFormatting>
  <conditionalFormatting sqref="I19:K19 I20:I24">
    <cfRule type="cellIs" dxfId="28" priority="5" operator="equal">
      <formula>"…"</formula>
    </cfRule>
  </conditionalFormatting>
  <conditionalFormatting sqref="J19:M24">
    <cfRule type="cellIs" dxfId="27" priority="4" operator="equal">
      <formula>"…"</formula>
    </cfRule>
  </conditionalFormatting>
  <conditionalFormatting sqref="P19:Q24">
    <cfRule type="cellIs" dxfId="26" priority="3" operator="equal">
      <formula>"…"</formula>
    </cfRule>
  </conditionalFormatting>
  <conditionalFormatting sqref="T19:T24">
    <cfRule type="cellIs" dxfId="25" priority="2" operator="equal">
      <formula>"…"</formula>
    </cfRule>
  </conditionalFormatting>
  <conditionalFormatting sqref="T6:U11 X6:X11">
    <cfRule type="cellIs" dxfId="24" priority="1" operator="equal">
      <formula>"…"</formula>
    </cfRule>
  </conditionalFormatting>
  <conditionalFormatting sqref="Y1:XFD11 A5:Q11 Y36:XFD1048576">
    <cfRule type="cellIs" dxfId="23" priority="11" operator="equal">
      <formula>"…"</formula>
    </cfRule>
  </conditionalFormatting>
  <conditionalFormatting sqref="AC12:AD35">
    <cfRule type="cellIs" dxfId="22" priority="9" operator="equal">
      <formula>"…"</formula>
    </cfRule>
    <cfRule type="cellIs" dxfId="21" priority="10" operator="equal">
      <formula>"… "</formula>
    </cfRule>
  </conditionalFormatting>
  <pageMargins left="0.70866141732283472" right="0.70866141732283472" top="0.35433070866141736" bottom="0.74803149606299213" header="0.31496062992125984" footer="0.31496062992125984"/>
  <pageSetup paperSize="8" scale="57" orientation="landscape" r:id="rId1"/>
  <headerFooter>
    <oddFooter>第 &amp;P 頁，共 &amp;N 頁</oddFooter>
  </headerFooter>
  <rowBreaks count="1" manualBreakCount="1">
    <brk id="24"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25"/>
  <sheetViews>
    <sheetView topLeftCell="A10" workbookViewId="0">
      <selection activeCell="A3" sqref="A3:A23"/>
    </sheetView>
  </sheetViews>
  <sheetFormatPr defaultColWidth="9" defaultRowHeight="16.5"/>
  <cols>
    <col min="1" max="1" width="4.375" style="16" customWidth="1"/>
    <col min="2" max="2" width="7.75" style="16" customWidth="1"/>
    <col min="3" max="3" width="36.75" style="16" customWidth="1"/>
    <col min="4" max="5" width="8.75" style="16" customWidth="1"/>
    <col min="6" max="12" width="9.625" style="16" customWidth="1"/>
    <col min="13" max="24" width="9.75" style="16" customWidth="1"/>
    <col min="25" max="25" width="7.75" style="16" customWidth="1"/>
    <col min="26" max="26" width="40.75" style="29" customWidth="1"/>
    <col min="27" max="27" width="8.75" style="34" customWidth="1"/>
    <col min="28" max="28" width="16.5" style="19" customWidth="1"/>
    <col min="29" max="30" width="9" customWidth="1"/>
  </cols>
  <sheetData>
    <row r="1" spans="1:30" ht="25.5">
      <c r="A1" s="226" t="s">
        <v>203</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1"/>
    </row>
    <row r="2" spans="1:30">
      <c r="A2" s="38"/>
      <c r="B2" s="228"/>
      <c r="C2" s="228"/>
      <c r="D2" s="228"/>
      <c r="E2" s="20"/>
      <c r="F2" s="27"/>
      <c r="G2" s="27"/>
      <c r="H2" s="27"/>
      <c r="I2" s="27"/>
      <c r="J2" s="27"/>
      <c r="K2" s="27"/>
      <c r="L2" s="27"/>
      <c r="M2" s="27"/>
      <c r="N2" s="27"/>
      <c r="O2" s="27"/>
      <c r="P2" s="27"/>
      <c r="Q2" s="27"/>
      <c r="R2" s="27"/>
      <c r="S2" s="27"/>
      <c r="T2" s="27"/>
      <c r="U2" s="27"/>
      <c r="V2" s="27"/>
      <c r="W2" s="27"/>
      <c r="X2" s="27"/>
      <c r="Y2" s="26"/>
      <c r="Z2" s="30"/>
      <c r="AA2" s="37"/>
      <c r="AB2" s="8"/>
    </row>
    <row r="3" spans="1:30">
      <c r="A3" s="229" t="s">
        <v>0</v>
      </c>
      <c r="B3" s="229" t="s">
        <v>1</v>
      </c>
      <c r="C3" s="229"/>
      <c r="D3" s="229" t="s">
        <v>2</v>
      </c>
      <c r="E3" s="231" t="s">
        <v>3</v>
      </c>
      <c r="F3" s="232"/>
      <c r="G3" s="232"/>
      <c r="H3" s="233"/>
      <c r="I3" s="231" t="s">
        <v>217</v>
      </c>
      <c r="J3" s="232"/>
      <c r="K3" s="232"/>
      <c r="L3" s="233"/>
      <c r="M3" s="231" t="s">
        <v>218</v>
      </c>
      <c r="N3" s="232"/>
      <c r="O3" s="232"/>
      <c r="P3" s="233"/>
      <c r="Q3" s="231" t="s">
        <v>4</v>
      </c>
      <c r="R3" s="232"/>
      <c r="S3" s="232"/>
      <c r="T3" s="233"/>
      <c r="U3" s="229" t="s">
        <v>219</v>
      </c>
      <c r="V3" s="229"/>
      <c r="W3" s="229"/>
      <c r="X3" s="229"/>
      <c r="Y3" s="234" t="s">
        <v>5</v>
      </c>
      <c r="Z3" s="236" t="s">
        <v>6</v>
      </c>
      <c r="AA3" s="238" t="s">
        <v>202</v>
      </c>
      <c r="AB3" s="223" t="s">
        <v>8</v>
      </c>
      <c r="AC3" s="225" t="s">
        <v>9</v>
      </c>
      <c r="AD3" s="225"/>
    </row>
    <row r="4" spans="1:30">
      <c r="A4" s="230"/>
      <c r="B4" s="229"/>
      <c r="C4" s="229"/>
      <c r="D4" s="229"/>
      <c r="E4" s="9" t="s">
        <v>10</v>
      </c>
      <c r="F4" s="10" t="s">
        <v>11</v>
      </c>
      <c r="G4" s="10" t="s">
        <v>12</v>
      </c>
      <c r="H4" s="9" t="s">
        <v>13</v>
      </c>
      <c r="I4" s="9" t="s">
        <v>10</v>
      </c>
      <c r="J4" s="10" t="s">
        <v>11</v>
      </c>
      <c r="K4" s="10" t="s">
        <v>12</v>
      </c>
      <c r="L4" s="9" t="s">
        <v>13</v>
      </c>
      <c r="M4" s="9" t="s">
        <v>10</v>
      </c>
      <c r="N4" s="10" t="s">
        <v>11</v>
      </c>
      <c r="O4" s="10" t="s">
        <v>12</v>
      </c>
      <c r="P4" s="9" t="s">
        <v>13</v>
      </c>
      <c r="Q4" s="9" t="s">
        <v>10</v>
      </c>
      <c r="R4" s="10" t="s">
        <v>11</v>
      </c>
      <c r="S4" s="10" t="s">
        <v>12</v>
      </c>
      <c r="T4" s="9" t="s">
        <v>13</v>
      </c>
      <c r="U4" s="9" t="s">
        <v>10</v>
      </c>
      <c r="V4" s="10" t="s">
        <v>11</v>
      </c>
      <c r="W4" s="10" t="s">
        <v>12</v>
      </c>
      <c r="X4" s="9" t="s">
        <v>13</v>
      </c>
      <c r="Y4" s="235"/>
      <c r="Z4" s="237"/>
      <c r="AA4" s="238"/>
      <c r="AB4" s="224"/>
      <c r="AC4" s="11" t="s">
        <v>14</v>
      </c>
      <c r="AD4" s="11" t="s">
        <v>15</v>
      </c>
    </row>
    <row r="5" spans="1:30" ht="24" customHeight="1">
      <c r="A5" s="214"/>
      <c r="B5" s="100" t="s">
        <v>201</v>
      </c>
      <c r="C5" s="101"/>
      <c r="D5" s="79"/>
      <c r="E5" s="59"/>
      <c r="F5" s="60"/>
      <c r="G5" s="60"/>
      <c r="H5" s="60"/>
      <c r="I5" s="60"/>
      <c r="J5" s="60"/>
      <c r="K5" s="60"/>
      <c r="L5" s="60"/>
      <c r="M5" s="60"/>
      <c r="N5" s="60"/>
      <c r="O5" s="60"/>
      <c r="P5" s="60"/>
      <c r="Q5" s="60"/>
      <c r="R5" s="60"/>
      <c r="S5" s="60"/>
      <c r="T5" s="60"/>
      <c r="U5" s="60"/>
      <c r="V5" s="60"/>
      <c r="W5" s="60"/>
      <c r="X5" s="60"/>
      <c r="Y5" s="47"/>
      <c r="Z5" s="61" t="s">
        <v>16</v>
      </c>
      <c r="AA5" s="62"/>
      <c r="AB5" s="94"/>
      <c r="AC5" t="str">
        <f>IF(ISBLANK(V5),"",IF(IF(R5&lt;=S5,1,-1)*IF(V5&lt;=W5,1,-1)&lt;0,"請確認",""))</f>
        <v/>
      </c>
      <c r="AD5" t="str">
        <f t="shared" ref="AD5:AD16" si="0">IF(OR(ISBLANK(V5),ISBLANK(W5),ISTEXT(V5),ISTEXT(W5)),"",IF(OR((V5+W5)/(R5+S5)&gt;1.3,(V5+W5)/(R5+S5)&lt;0.7),"請備註",""))</f>
        <v/>
      </c>
    </row>
    <row r="6" spans="1:30" s="77" customFormat="1" ht="33.75" customHeight="1">
      <c r="A6" s="216">
        <v>263</v>
      </c>
      <c r="B6" s="67" t="s">
        <v>170</v>
      </c>
      <c r="C6" s="66"/>
      <c r="D6" s="69" t="s">
        <v>169</v>
      </c>
      <c r="E6" s="71">
        <v>143508</v>
      </c>
      <c r="F6" s="71">
        <v>64212</v>
      </c>
      <c r="G6" s="71">
        <v>79296</v>
      </c>
      <c r="H6" s="71">
        <v>0</v>
      </c>
      <c r="I6" s="71">
        <v>145110</v>
      </c>
      <c r="J6" s="71">
        <v>65208</v>
      </c>
      <c r="K6" s="71">
        <v>79902</v>
      </c>
      <c r="L6" s="71">
        <v>0</v>
      </c>
      <c r="M6" s="71">
        <v>146740</v>
      </c>
      <c r="N6" s="71">
        <v>66171</v>
      </c>
      <c r="O6" s="71">
        <v>80569</v>
      </c>
      <c r="P6" s="71">
        <v>0</v>
      </c>
      <c r="Q6" s="71">
        <v>146383</v>
      </c>
      <c r="R6" s="71">
        <v>66313</v>
      </c>
      <c r="S6" s="71">
        <v>80070</v>
      </c>
      <c r="T6" s="71">
        <v>0</v>
      </c>
      <c r="U6" s="149">
        <v>147890</v>
      </c>
      <c r="V6" s="149">
        <v>67448</v>
      </c>
      <c r="W6" s="149">
        <v>80442</v>
      </c>
      <c r="X6" s="149">
        <v>0</v>
      </c>
      <c r="Y6" s="82"/>
      <c r="Z6" s="73" t="s">
        <v>168</v>
      </c>
      <c r="AA6" s="74" t="s">
        <v>38</v>
      </c>
      <c r="AB6" s="95"/>
      <c r="AC6" s="76" t="str">
        <f t="shared" ref="AC6:AC17" si="1">IF(ISBLANK(V6),"",IF(IF(R6&lt;=S6,1,-1)*IF(V6&lt;=W6,1,-1)&lt;0,"請確認",""))</f>
        <v/>
      </c>
      <c r="AD6" s="76" t="str">
        <f t="shared" si="0"/>
        <v/>
      </c>
    </row>
    <row r="7" spans="1:30" s="77" customFormat="1" ht="33.75" customHeight="1">
      <c r="A7" s="216"/>
      <c r="B7" s="135" t="s">
        <v>167</v>
      </c>
      <c r="C7" s="136"/>
      <c r="D7" s="69" t="s">
        <v>17</v>
      </c>
      <c r="E7" s="137">
        <v>17045</v>
      </c>
      <c r="F7" s="137">
        <v>8049</v>
      </c>
      <c r="G7" s="137">
        <v>8996</v>
      </c>
      <c r="H7" s="71">
        <v>0</v>
      </c>
      <c r="I7" s="137">
        <v>17393</v>
      </c>
      <c r="J7" s="137">
        <v>8232</v>
      </c>
      <c r="K7" s="137">
        <v>9161</v>
      </c>
      <c r="L7" s="71">
        <v>0</v>
      </c>
      <c r="M7" s="137">
        <v>17377</v>
      </c>
      <c r="N7" s="137">
        <v>8145</v>
      </c>
      <c r="O7" s="137">
        <v>9232</v>
      </c>
      <c r="P7" s="71">
        <v>0</v>
      </c>
      <c r="Q7" s="137">
        <v>17268</v>
      </c>
      <c r="R7" s="137">
        <v>8083</v>
      </c>
      <c r="S7" s="137">
        <v>9185</v>
      </c>
      <c r="T7" s="71">
        <v>0</v>
      </c>
      <c r="U7" s="193">
        <v>17109</v>
      </c>
      <c r="V7" s="193">
        <v>8025</v>
      </c>
      <c r="W7" s="193">
        <v>9084</v>
      </c>
      <c r="X7" s="149">
        <v>0</v>
      </c>
      <c r="Y7" s="82"/>
      <c r="Z7" s="73" t="s">
        <v>166</v>
      </c>
      <c r="AA7" s="74"/>
      <c r="AB7" s="95"/>
      <c r="AC7" s="76" t="str">
        <f t="shared" si="1"/>
        <v/>
      </c>
      <c r="AD7" s="76" t="str">
        <f t="shared" si="0"/>
        <v/>
      </c>
    </row>
    <row r="8" spans="1:30" s="77" customFormat="1" ht="33.75" customHeight="1">
      <c r="A8" s="216"/>
      <c r="B8" s="135" t="s">
        <v>165</v>
      </c>
      <c r="C8" s="136"/>
      <c r="D8" s="69" t="s">
        <v>17</v>
      </c>
      <c r="E8" s="137">
        <v>23566</v>
      </c>
      <c r="F8" s="137">
        <v>10550</v>
      </c>
      <c r="G8" s="137">
        <v>13016</v>
      </c>
      <c r="H8" s="71">
        <v>0</v>
      </c>
      <c r="I8" s="137">
        <v>23692</v>
      </c>
      <c r="J8" s="137">
        <v>10619</v>
      </c>
      <c r="K8" s="137">
        <v>13073</v>
      </c>
      <c r="L8" s="71">
        <v>0</v>
      </c>
      <c r="M8" s="137">
        <v>23869</v>
      </c>
      <c r="N8" s="137">
        <v>10735</v>
      </c>
      <c r="O8" s="137">
        <v>13134</v>
      </c>
      <c r="P8" s="71">
        <v>0</v>
      </c>
      <c r="Q8" s="137">
        <v>23689</v>
      </c>
      <c r="R8" s="137">
        <v>10720</v>
      </c>
      <c r="S8" s="137">
        <v>12969</v>
      </c>
      <c r="T8" s="71">
        <v>0</v>
      </c>
      <c r="U8" s="193">
        <v>23730</v>
      </c>
      <c r="V8" s="193">
        <v>10859</v>
      </c>
      <c r="W8" s="193">
        <v>12871</v>
      </c>
      <c r="X8" s="149">
        <v>0</v>
      </c>
      <c r="Y8" s="82"/>
      <c r="Z8" s="73" t="s">
        <v>164</v>
      </c>
      <c r="AA8" s="74"/>
      <c r="AB8" s="95"/>
      <c r="AC8" s="76" t="str">
        <f t="shared" si="1"/>
        <v/>
      </c>
      <c r="AD8" s="76" t="str">
        <f t="shared" si="0"/>
        <v/>
      </c>
    </row>
    <row r="9" spans="1:30" s="77" customFormat="1" ht="33.75" customHeight="1">
      <c r="A9" s="216"/>
      <c r="B9" s="135" t="s">
        <v>163</v>
      </c>
      <c r="C9" s="136"/>
      <c r="D9" s="69" t="s">
        <v>17</v>
      </c>
      <c r="E9" s="137">
        <v>47919</v>
      </c>
      <c r="F9" s="137">
        <v>21216</v>
      </c>
      <c r="G9" s="137">
        <v>26703</v>
      </c>
      <c r="H9" s="71">
        <v>0</v>
      </c>
      <c r="I9" s="137">
        <v>48498</v>
      </c>
      <c r="J9" s="137">
        <v>21612</v>
      </c>
      <c r="K9" s="137">
        <v>26886</v>
      </c>
      <c r="L9" s="71">
        <v>0</v>
      </c>
      <c r="M9" s="137">
        <v>49078</v>
      </c>
      <c r="N9" s="137">
        <v>22050</v>
      </c>
      <c r="O9" s="137">
        <v>27028</v>
      </c>
      <c r="P9" s="71">
        <v>0</v>
      </c>
      <c r="Q9" s="137">
        <v>48897</v>
      </c>
      <c r="R9" s="137">
        <v>22069</v>
      </c>
      <c r="S9" s="137">
        <v>26828</v>
      </c>
      <c r="T9" s="71">
        <v>0</v>
      </c>
      <c r="U9" s="193">
        <v>49299</v>
      </c>
      <c r="V9" s="193">
        <v>22445</v>
      </c>
      <c r="W9" s="193">
        <v>26854</v>
      </c>
      <c r="X9" s="149">
        <v>0</v>
      </c>
      <c r="Y9" s="82"/>
      <c r="Z9" s="73" t="s">
        <v>162</v>
      </c>
      <c r="AA9" s="74"/>
      <c r="AB9" s="95"/>
      <c r="AC9" s="76" t="str">
        <f t="shared" si="1"/>
        <v/>
      </c>
      <c r="AD9" s="76" t="str">
        <f t="shared" si="0"/>
        <v/>
      </c>
    </row>
    <row r="10" spans="1:30" s="77" customFormat="1" ht="33.75" customHeight="1">
      <c r="A10" s="216"/>
      <c r="B10" s="135" t="s">
        <v>161</v>
      </c>
      <c r="C10" s="136"/>
      <c r="D10" s="69" t="s">
        <v>17</v>
      </c>
      <c r="E10" s="137">
        <v>54978</v>
      </c>
      <c r="F10" s="137">
        <v>24397</v>
      </c>
      <c r="G10" s="137">
        <v>30581</v>
      </c>
      <c r="H10" s="71">
        <v>0</v>
      </c>
      <c r="I10" s="137">
        <v>55527</v>
      </c>
      <c r="J10" s="137">
        <v>24745</v>
      </c>
      <c r="K10" s="137">
        <v>30782</v>
      </c>
      <c r="L10" s="71">
        <v>0</v>
      </c>
      <c r="M10" s="137">
        <v>56416</v>
      </c>
      <c r="N10" s="137">
        <v>25241</v>
      </c>
      <c r="O10" s="137">
        <v>31175</v>
      </c>
      <c r="P10" s="71">
        <v>0</v>
      </c>
      <c r="Q10" s="137">
        <v>56529</v>
      </c>
      <c r="R10" s="137">
        <v>25441</v>
      </c>
      <c r="S10" s="137">
        <v>31088</v>
      </c>
      <c r="T10" s="71">
        <v>0</v>
      </c>
      <c r="U10" s="193">
        <v>57752</v>
      </c>
      <c r="V10" s="193">
        <v>26119</v>
      </c>
      <c r="W10" s="193">
        <v>31633</v>
      </c>
      <c r="X10" s="149">
        <v>0</v>
      </c>
      <c r="Y10" s="82"/>
      <c r="Z10" s="73" t="s">
        <v>160</v>
      </c>
      <c r="AA10" s="74"/>
      <c r="AB10" s="95"/>
      <c r="AC10" s="76" t="str">
        <f t="shared" si="1"/>
        <v/>
      </c>
      <c r="AD10" s="76" t="str">
        <f t="shared" si="0"/>
        <v/>
      </c>
    </row>
    <row r="11" spans="1:30" s="77" customFormat="1" ht="33.75" customHeight="1">
      <c r="A11" s="216">
        <v>272</v>
      </c>
      <c r="B11" s="67" t="s">
        <v>142</v>
      </c>
      <c r="C11" s="68"/>
      <c r="D11" s="69" t="s">
        <v>22</v>
      </c>
      <c r="E11" s="71">
        <v>6898</v>
      </c>
      <c r="F11" s="71">
        <v>3166</v>
      </c>
      <c r="G11" s="71">
        <v>3732</v>
      </c>
      <c r="H11" s="71">
        <v>0</v>
      </c>
      <c r="I11" s="71">
        <v>6910</v>
      </c>
      <c r="J11" s="71">
        <v>3173</v>
      </c>
      <c r="K11" s="71">
        <v>3737</v>
      </c>
      <c r="L11" s="71">
        <v>0</v>
      </c>
      <c r="M11" s="71">
        <v>6881</v>
      </c>
      <c r="N11" s="71">
        <v>3146</v>
      </c>
      <c r="O11" s="71">
        <v>3735</v>
      </c>
      <c r="P11" s="71">
        <v>0</v>
      </c>
      <c r="Q11" s="71">
        <v>6752</v>
      </c>
      <c r="R11" s="71">
        <v>3085</v>
      </c>
      <c r="S11" s="71">
        <v>3667</v>
      </c>
      <c r="T11" s="71">
        <v>0</v>
      </c>
      <c r="U11" s="149">
        <v>6697</v>
      </c>
      <c r="V11" s="149">
        <v>3061</v>
      </c>
      <c r="W11" s="149">
        <v>3636</v>
      </c>
      <c r="X11" s="149">
        <v>0</v>
      </c>
      <c r="Y11" s="72" t="s">
        <v>20</v>
      </c>
      <c r="Z11" s="73" t="s">
        <v>141</v>
      </c>
      <c r="AA11" s="97" t="s">
        <v>41</v>
      </c>
      <c r="AB11" s="95"/>
      <c r="AC11" s="76" t="str">
        <f t="shared" si="1"/>
        <v/>
      </c>
      <c r="AD11" s="76" t="str">
        <f t="shared" si="0"/>
        <v/>
      </c>
    </row>
    <row r="12" spans="1:30" s="77" customFormat="1" ht="33.75" customHeight="1">
      <c r="A12" s="216">
        <v>284</v>
      </c>
      <c r="B12" s="67" t="s">
        <v>121</v>
      </c>
      <c r="C12" s="68"/>
      <c r="D12" s="112" t="s">
        <v>22</v>
      </c>
      <c r="E12" s="71">
        <v>8573</v>
      </c>
      <c r="F12" s="71">
        <v>3820</v>
      </c>
      <c r="G12" s="71">
        <v>4753</v>
      </c>
      <c r="H12" s="71">
        <v>0</v>
      </c>
      <c r="I12" s="71">
        <v>9723</v>
      </c>
      <c r="J12" s="71">
        <v>4446</v>
      </c>
      <c r="K12" s="71">
        <v>5277</v>
      </c>
      <c r="L12" s="71">
        <v>0</v>
      </c>
      <c r="M12" s="71">
        <v>6083</v>
      </c>
      <c r="N12" s="71">
        <v>2627</v>
      </c>
      <c r="O12" s="71">
        <v>3456</v>
      </c>
      <c r="P12" s="71">
        <v>0</v>
      </c>
      <c r="Q12" s="71">
        <v>7064</v>
      </c>
      <c r="R12" s="71">
        <v>3236</v>
      </c>
      <c r="S12" s="71">
        <v>3828</v>
      </c>
      <c r="T12" s="71">
        <v>0</v>
      </c>
      <c r="U12" s="71">
        <v>8426</v>
      </c>
      <c r="V12" s="71">
        <v>3847</v>
      </c>
      <c r="W12" s="71">
        <v>4579</v>
      </c>
      <c r="X12" s="149">
        <v>0</v>
      </c>
      <c r="Y12" s="72" t="s">
        <v>20</v>
      </c>
      <c r="Z12" s="73" t="s">
        <v>120</v>
      </c>
      <c r="AA12" s="74" t="s">
        <v>41</v>
      </c>
      <c r="AB12" s="95"/>
      <c r="AC12" s="76" t="str">
        <f t="shared" si="1"/>
        <v/>
      </c>
      <c r="AD12" s="76" t="str">
        <f t="shared" si="0"/>
        <v/>
      </c>
    </row>
    <row r="13" spans="1:30" s="77" customFormat="1" ht="33.75" customHeight="1">
      <c r="A13" s="216">
        <v>294</v>
      </c>
      <c r="B13" s="67" t="s">
        <v>101</v>
      </c>
      <c r="C13" s="68"/>
      <c r="D13" s="69" t="s">
        <v>22</v>
      </c>
      <c r="E13" s="71">
        <v>0</v>
      </c>
      <c r="F13" s="71">
        <v>0</v>
      </c>
      <c r="G13" s="71">
        <v>0</v>
      </c>
      <c r="H13" s="71">
        <v>0</v>
      </c>
      <c r="I13" s="71">
        <v>1</v>
      </c>
      <c r="J13" s="71">
        <v>0</v>
      </c>
      <c r="K13" s="71">
        <v>1</v>
      </c>
      <c r="L13" s="71">
        <v>0</v>
      </c>
      <c r="M13" s="71">
        <v>1</v>
      </c>
      <c r="N13" s="71">
        <v>0</v>
      </c>
      <c r="O13" s="71">
        <v>1</v>
      </c>
      <c r="P13" s="71">
        <v>0</v>
      </c>
      <c r="Q13" s="71">
        <v>1</v>
      </c>
      <c r="R13" s="71">
        <v>0</v>
      </c>
      <c r="S13" s="71">
        <v>1</v>
      </c>
      <c r="T13" s="71">
        <v>0</v>
      </c>
      <c r="U13" s="149">
        <v>0</v>
      </c>
      <c r="V13" s="149">
        <v>0</v>
      </c>
      <c r="W13" s="149">
        <v>0</v>
      </c>
      <c r="X13" s="149">
        <v>0</v>
      </c>
      <c r="Y13" s="72" t="s">
        <v>20</v>
      </c>
      <c r="Z13" s="73" t="s">
        <v>100</v>
      </c>
      <c r="AA13" s="74" t="s">
        <v>41</v>
      </c>
      <c r="AB13" s="95"/>
      <c r="AC13" s="76" t="str">
        <f t="shared" si="1"/>
        <v/>
      </c>
      <c r="AD13" s="76" t="str">
        <f t="shared" si="0"/>
        <v>請備註</v>
      </c>
    </row>
    <row r="14" spans="1:30" s="77" customFormat="1" ht="33.75" customHeight="1">
      <c r="A14" s="216">
        <v>295</v>
      </c>
      <c r="B14" s="67" t="s">
        <v>99</v>
      </c>
      <c r="C14" s="68"/>
      <c r="D14" s="69" t="s">
        <v>22</v>
      </c>
      <c r="E14" s="71">
        <v>104</v>
      </c>
      <c r="F14" s="71">
        <v>38</v>
      </c>
      <c r="G14" s="71">
        <v>66</v>
      </c>
      <c r="H14" s="71">
        <v>0</v>
      </c>
      <c r="I14" s="71">
        <v>104</v>
      </c>
      <c r="J14" s="71">
        <v>38</v>
      </c>
      <c r="K14" s="71">
        <v>66</v>
      </c>
      <c r="L14" s="71">
        <v>0</v>
      </c>
      <c r="M14" s="71">
        <v>102</v>
      </c>
      <c r="N14" s="71">
        <v>36</v>
      </c>
      <c r="O14" s="71">
        <v>66</v>
      </c>
      <c r="P14" s="71">
        <v>0</v>
      </c>
      <c r="Q14" s="71">
        <v>104</v>
      </c>
      <c r="R14" s="71">
        <v>37</v>
      </c>
      <c r="S14" s="71">
        <v>67</v>
      </c>
      <c r="T14" s="71">
        <v>0</v>
      </c>
      <c r="U14" s="71">
        <v>105</v>
      </c>
      <c r="V14" s="71">
        <v>38</v>
      </c>
      <c r="W14" s="71">
        <v>67</v>
      </c>
      <c r="X14" s="71">
        <v>0</v>
      </c>
      <c r="Y14" s="72" t="s">
        <v>20</v>
      </c>
      <c r="Z14" s="73" t="s">
        <v>98</v>
      </c>
      <c r="AA14" s="74" t="s">
        <v>41</v>
      </c>
      <c r="AB14" s="95"/>
      <c r="AC14" s="76" t="str">
        <f t="shared" si="1"/>
        <v/>
      </c>
      <c r="AD14" s="76" t="str">
        <f t="shared" si="0"/>
        <v/>
      </c>
    </row>
    <row r="15" spans="1:30" s="77" customFormat="1" ht="33.75" customHeight="1">
      <c r="A15" s="216">
        <v>296</v>
      </c>
      <c r="B15" s="67" t="s">
        <v>97</v>
      </c>
      <c r="C15" s="68"/>
      <c r="D15" s="69" t="s">
        <v>22</v>
      </c>
      <c r="E15" s="71">
        <v>23</v>
      </c>
      <c r="F15" s="71">
        <v>8</v>
      </c>
      <c r="G15" s="71">
        <v>15</v>
      </c>
      <c r="H15" s="71">
        <v>0</v>
      </c>
      <c r="I15" s="71">
        <v>23</v>
      </c>
      <c r="J15" s="71">
        <v>9</v>
      </c>
      <c r="K15" s="71">
        <v>14</v>
      </c>
      <c r="L15" s="71">
        <v>0</v>
      </c>
      <c r="M15" s="71">
        <v>23</v>
      </c>
      <c r="N15" s="71">
        <v>8</v>
      </c>
      <c r="O15" s="71">
        <v>15</v>
      </c>
      <c r="P15" s="71">
        <v>0</v>
      </c>
      <c r="Q15" s="71">
        <v>23</v>
      </c>
      <c r="R15" s="71">
        <v>8</v>
      </c>
      <c r="S15" s="71">
        <v>15</v>
      </c>
      <c r="T15" s="71">
        <v>0</v>
      </c>
      <c r="U15" s="41">
        <f>V15+W15</f>
        <v>23</v>
      </c>
      <c r="V15" s="41">
        <v>10</v>
      </c>
      <c r="W15" s="41">
        <v>13</v>
      </c>
      <c r="X15" s="41" t="s">
        <v>287</v>
      </c>
      <c r="Y15" s="72" t="s">
        <v>20</v>
      </c>
      <c r="Z15" s="73" t="s">
        <v>96</v>
      </c>
      <c r="AA15" s="74" t="s">
        <v>41</v>
      </c>
      <c r="AB15" s="95"/>
      <c r="AC15" s="76" t="str">
        <f t="shared" si="1"/>
        <v/>
      </c>
      <c r="AD15" s="76" t="str">
        <f t="shared" si="0"/>
        <v/>
      </c>
    </row>
    <row r="16" spans="1:30" s="77" customFormat="1" ht="33.75" customHeight="1">
      <c r="A16" s="216">
        <v>297</v>
      </c>
      <c r="B16" s="67" t="s">
        <v>95</v>
      </c>
      <c r="C16" s="68"/>
      <c r="D16" s="69" t="s">
        <v>94</v>
      </c>
      <c r="E16" s="71">
        <v>570927</v>
      </c>
      <c r="F16" s="71">
        <v>227562</v>
      </c>
      <c r="G16" s="71">
        <v>343365</v>
      </c>
      <c r="H16" s="71">
        <v>0</v>
      </c>
      <c r="I16" s="71">
        <v>571882</v>
      </c>
      <c r="J16" s="71">
        <v>227957</v>
      </c>
      <c r="K16" s="71">
        <v>343925</v>
      </c>
      <c r="L16" s="71">
        <v>0</v>
      </c>
      <c r="M16" s="71">
        <v>572933</v>
      </c>
      <c r="N16" s="71">
        <v>229224</v>
      </c>
      <c r="O16" s="71">
        <v>343709</v>
      </c>
      <c r="P16" s="71">
        <v>0</v>
      </c>
      <c r="Q16" s="71">
        <v>565795</v>
      </c>
      <c r="R16" s="71">
        <v>226937</v>
      </c>
      <c r="S16" s="71">
        <v>338858</v>
      </c>
      <c r="T16" s="71">
        <v>0</v>
      </c>
      <c r="U16" s="71">
        <v>555294</v>
      </c>
      <c r="V16" s="71">
        <v>223259</v>
      </c>
      <c r="W16" s="71">
        <v>332035</v>
      </c>
      <c r="X16" s="41" t="s">
        <v>287</v>
      </c>
      <c r="Y16" s="72"/>
      <c r="Z16" s="73" t="s">
        <v>93</v>
      </c>
      <c r="AA16" s="74" t="s">
        <v>41</v>
      </c>
      <c r="AB16" s="95"/>
      <c r="AC16" s="76" t="str">
        <f t="shared" si="1"/>
        <v/>
      </c>
      <c r="AD16" s="76" t="str">
        <f t="shared" si="0"/>
        <v/>
      </c>
    </row>
    <row r="17" spans="1:30" s="77" customFormat="1" ht="33.75" customHeight="1">
      <c r="A17" s="216">
        <v>299</v>
      </c>
      <c r="B17" s="67" t="s">
        <v>92</v>
      </c>
      <c r="C17" s="68"/>
      <c r="D17" s="69" t="s">
        <v>31</v>
      </c>
      <c r="E17" s="71">
        <v>1241</v>
      </c>
      <c r="F17" s="71">
        <v>472</v>
      </c>
      <c r="G17" s="71">
        <v>769</v>
      </c>
      <c r="H17" s="71">
        <v>0</v>
      </c>
      <c r="I17" s="71">
        <v>1222</v>
      </c>
      <c r="J17" s="71">
        <v>461</v>
      </c>
      <c r="K17" s="71">
        <v>761</v>
      </c>
      <c r="L17" s="71">
        <v>0</v>
      </c>
      <c r="M17" s="71">
        <v>1286</v>
      </c>
      <c r="N17" s="71">
        <v>490</v>
      </c>
      <c r="O17" s="71">
        <v>796</v>
      </c>
      <c r="P17" s="71">
        <v>0</v>
      </c>
      <c r="Q17" s="71">
        <v>1296</v>
      </c>
      <c r="R17" s="71">
        <v>501</v>
      </c>
      <c r="S17" s="71">
        <v>795</v>
      </c>
      <c r="T17" s="71">
        <v>0</v>
      </c>
      <c r="U17" s="41">
        <v>1277</v>
      </c>
      <c r="V17" s="41">
        <v>502</v>
      </c>
      <c r="W17" s="41">
        <v>775</v>
      </c>
      <c r="X17" s="41">
        <v>0</v>
      </c>
      <c r="Y17" s="72"/>
      <c r="Z17" s="73" t="s">
        <v>91</v>
      </c>
      <c r="AA17" s="74" t="s">
        <v>41</v>
      </c>
      <c r="AB17" s="95"/>
      <c r="AC17" s="76" t="str">
        <f t="shared" si="1"/>
        <v/>
      </c>
      <c r="AD17" s="76" t="str">
        <f t="shared" ref="AD17:AD23" si="2">IF(OR(ISBLANK(V17),ISBLANK(W17),ISTEXT(V17),ISTEXT(W17)),"",IF(OR((V17+W17)/(R17+S17)&gt;1.3,(V17+W17)/(R17+S17)&lt;0.7),"請備註",""))</f>
        <v/>
      </c>
    </row>
    <row r="18" spans="1:30" s="77" customFormat="1" ht="33.75" customHeight="1">
      <c r="A18" s="216">
        <v>301</v>
      </c>
      <c r="B18" s="67" t="s">
        <v>90</v>
      </c>
      <c r="C18" s="68"/>
      <c r="D18" s="69" t="s">
        <v>22</v>
      </c>
      <c r="E18" s="138">
        <v>14454</v>
      </c>
      <c r="F18" s="138">
        <v>5953</v>
      </c>
      <c r="G18" s="138">
        <v>8501</v>
      </c>
      <c r="H18" s="71">
        <v>0</v>
      </c>
      <c r="I18" s="138">
        <v>14524</v>
      </c>
      <c r="J18" s="138">
        <v>5960</v>
      </c>
      <c r="K18" s="138">
        <v>8564</v>
      </c>
      <c r="L18" s="71">
        <v>0</v>
      </c>
      <c r="M18" s="138">
        <v>12624</v>
      </c>
      <c r="N18" s="138">
        <v>5552</v>
      </c>
      <c r="O18" s="138">
        <v>7072</v>
      </c>
      <c r="P18" s="71">
        <v>0</v>
      </c>
      <c r="Q18" s="138">
        <v>15189</v>
      </c>
      <c r="R18" s="138">
        <v>6297</v>
      </c>
      <c r="S18" s="138">
        <v>8892</v>
      </c>
      <c r="T18" s="71">
        <v>0</v>
      </c>
      <c r="U18" s="194">
        <v>15715</v>
      </c>
      <c r="V18" s="194">
        <v>6584</v>
      </c>
      <c r="W18" s="194">
        <v>9131</v>
      </c>
      <c r="X18" s="41">
        <v>0</v>
      </c>
      <c r="Y18" s="72" t="s">
        <v>20</v>
      </c>
      <c r="Z18" s="73" t="s">
        <v>89</v>
      </c>
      <c r="AA18" s="74" t="s">
        <v>41</v>
      </c>
      <c r="AB18" s="125"/>
      <c r="AC18" s="76" t="str">
        <f t="shared" ref="AC18:AC23" si="3">IF(ISBLANK(V18),"",IF(IF(R18&lt;=S18,1,-1)*IF(V18&lt;=W18,1,-1)&lt;0,"請確認",""))</f>
        <v/>
      </c>
      <c r="AD18" s="76" t="str">
        <f t="shared" si="2"/>
        <v/>
      </c>
    </row>
    <row r="19" spans="1:30" s="77" customFormat="1" ht="33.75" customHeight="1">
      <c r="A19" s="216">
        <v>302</v>
      </c>
      <c r="B19" s="67" t="s">
        <v>88</v>
      </c>
      <c r="C19" s="68"/>
      <c r="D19" s="69" t="s">
        <v>22</v>
      </c>
      <c r="E19" s="138">
        <v>20</v>
      </c>
      <c r="F19" s="138">
        <v>16</v>
      </c>
      <c r="G19" s="138">
        <v>4</v>
      </c>
      <c r="H19" s="71">
        <v>0</v>
      </c>
      <c r="I19" s="138">
        <v>18</v>
      </c>
      <c r="J19" s="138">
        <v>14</v>
      </c>
      <c r="K19" s="138">
        <v>4</v>
      </c>
      <c r="L19" s="71">
        <v>0</v>
      </c>
      <c r="M19" s="138">
        <v>17</v>
      </c>
      <c r="N19" s="138">
        <v>13</v>
      </c>
      <c r="O19" s="138">
        <v>4</v>
      </c>
      <c r="P19" s="71">
        <v>0</v>
      </c>
      <c r="Q19" s="138">
        <v>21</v>
      </c>
      <c r="R19" s="138">
        <v>14</v>
      </c>
      <c r="S19" s="138">
        <v>7</v>
      </c>
      <c r="T19" s="71">
        <v>0</v>
      </c>
      <c r="U19" s="194">
        <v>23</v>
      </c>
      <c r="V19" s="194">
        <v>18</v>
      </c>
      <c r="W19" s="194">
        <v>5</v>
      </c>
      <c r="X19" s="41">
        <v>0</v>
      </c>
      <c r="Y19" s="72" t="s">
        <v>20</v>
      </c>
      <c r="Z19" s="73" t="s">
        <v>87</v>
      </c>
      <c r="AA19" s="74" t="s">
        <v>41</v>
      </c>
      <c r="AB19" s="125"/>
      <c r="AC19" s="76" t="str">
        <f t="shared" si="3"/>
        <v/>
      </c>
      <c r="AD19" s="76" t="str">
        <f t="shared" si="2"/>
        <v/>
      </c>
    </row>
    <row r="20" spans="1:30" s="77" customFormat="1" ht="33.75" customHeight="1">
      <c r="A20" s="216">
        <v>303</v>
      </c>
      <c r="B20" s="67" t="s">
        <v>86</v>
      </c>
      <c r="C20" s="68"/>
      <c r="D20" s="69" t="s">
        <v>22</v>
      </c>
      <c r="E20" s="138">
        <v>2039</v>
      </c>
      <c r="F20" s="138">
        <v>1005</v>
      </c>
      <c r="G20" s="138">
        <v>1034</v>
      </c>
      <c r="H20" s="71">
        <v>0</v>
      </c>
      <c r="I20" s="138">
        <v>2559</v>
      </c>
      <c r="J20" s="138">
        <v>1134</v>
      </c>
      <c r="K20" s="138">
        <v>1425</v>
      </c>
      <c r="L20" s="71">
        <v>0</v>
      </c>
      <c r="M20" s="138">
        <v>2787</v>
      </c>
      <c r="N20" s="138">
        <v>1234</v>
      </c>
      <c r="O20" s="138">
        <v>1553</v>
      </c>
      <c r="P20" s="71">
        <v>0</v>
      </c>
      <c r="Q20" s="138">
        <v>2392</v>
      </c>
      <c r="R20" s="138">
        <v>1036</v>
      </c>
      <c r="S20" s="138">
        <v>1356</v>
      </c>
      <c r="T20" s="71">
        <v>0</v>
      </c>
      <c r="U20" s="194">
        <v>2427</v>
      </c>
      <c r="V20" s="194">
        <v>1145</v>
      </c>
      <c r="W20" s="194">
        <v>1282</v>
      </c>
      <c r="X20" s="41">
        <v>0</v>
      </c>
      <c r="Y20" s="72" t="s">
        <v>20</v>
      </c>
      <c r="Z20" s="73" t="s">
        <v>85</v>
      </c>
      <c r="AA20" s="74" t="s">
        <v>41</v>
      </c>
      <c r="AB20" s="125"/>
      <c r="AC20" s="76" t="str">
        <f t="shared" si="3"/>
        <v/>
      </c>
      <c r="AD20" s="76" t="str">
        <f t="shared" si="2"/>
        <v/>
      </c>
    </row>
    <row r="21" spans="1:30" s="77" customFormat="1" ht="33.75" customHeight="1">
      <c r="A21" s="216">
        <v>304</v>
      </c>
      <c r="B21" s="67" t="s">
        <v>84</v>
      </c>
      <c r="C21" s="68"/>
      <c r="D21" s="69" t="s">
        <v>22</v>
      </c>
      <c r="E21" s="138">
        <v>5324</v>
      </c>
      <c r="F21" s="138">
        <v>2439</v>
      </c>
      <c r="G21" s="138">
        <v>2885</v>
      </c>
      <c r="H21" s="71">
        <v>0</v>
      </c>
      <c r="I21" s="138">
        <v>5747</v>
      </c>
      <c r="J21" s="138">
        <v>2658</v>
      </c>
      <c r="K21" s="138">
        <v>3089</v>
      </c>
      <c r="L21" s="71">
        <v>0</v>
      </c>
      <c r="M21" s="138">
        <v>6575</v>
      </c>
      <c r="N21" s="138">
        <v>2966</v>
      </c>
      <c r="O21" s="138">
        <v>3609</v>
      </c>
      <c r="P21" s="71">
        <v>0</v>
      </c>
      <c r="Q21" s="138">
        <v>5522</v>
      </c>
      <c r="R21" s="138">
        <v>2587</v>
      </c>
      <c r="S21" s="138">
        <v>2935</v>
      </c>
      <c r="T21" s="71">
        <v>0</v>
      </c>
      <c r="U21" s="194">
        <v>5366</v>
      </c>
      <c r="V21" s="194">
        <v>2513</v>
      </c>
      <c r="W21" s="194">
        <v>2853</v>
      </c>
      <c r="X21" s="41">
        <v>0</v>
      </c>
      <c r="Y21" s="72" t="s">
        <v>20</v>
      </c>
      <c r="Z21" s="73" t="s">
        <v>83</v>
      </c>
      <c r="AA21" s="74" t="s">
        <v>41</v>
      </c>
      <c r="AB21" s="125"/>
      <c r="AC21" s="76" t="str">
        <f t="shared" si="3"/>
        <v/>
      </c>
      <c r="AD21" s="76" t="str">
        <f t="shared" si="2"/>
        <v/>
      </c>
    </row>
    <row r="22" spans="1:30" s="77" customFormat="1" ht="33.75" customHeight="1">
      <c r="A22" s="216">
        <v>305</v>
      </c>
      <c r="B22" s="67" t="s">
        <v>82</v>
      </c>
      <c r="C22" s="68"/>
      <c r="D22" s="69" t="s">
        <v>22</v>
      </c>
      <c r="E22" s="138">
        <v>10</v>
      </c>
      <c r="F22" s="138">
        <v>7</v>
      </c>
      <c r="G22" s="138">
        <v>3</v>
      </c>
      <c r="H22" s="71">
        <v>0</v>
      </c>
      <c r="I22" s="138">
        <v>10</v>
      </c>
      <c r="J22" s="138">
        <v>7</v>
      </c>
      <c r="K22" s="138">
        <v>3</v>
      </c>
      <c r="L22" s="71">
        <v>0</v>
      </c>
      <c r="M22" s="138">
        <v>10</v>
      </c>
      <c r="N22" s="138">
        <v>7</v>
      </c>
      <c r="O22" s="138">
        <v>3</v>
      </c>
      <c r="P22" s="71">
        <v>0</v>
      </c>
      <c r="Q22" s="138">
        <v>10</v>
      </c>
      <c r="R22" s="138">
        <v>9</v>
      </c>
      <c r="S22" s="138">
        <v>1</v>
      </c>
      <c r="T22" s="71">
        <v>0</v>
      </c>
      <c r="U22" s="138">
        <v>10</v>
      </c>
      <c r="V22" s="138">
        <v>9</v>
      </c>
      <c r="W22" s="138">
        <v>1</v>
      </c>
      <c r="X22" s="71">
        <v>0</v>
      </c>
      <c r="Y22" s="72" t="s">
        <v>20</v>
      </c>
      <c r="Z22" s="73" t="s">
        <v>81</v>
      </c>
      <c r="AA22" s="74" t="s">
        <v>41</v>
      </c>
      <c r="AB22" s="125"/>
      <c r="AC22" s="76" t="str">
        <f t="shared" si="3"/>
        <v/>
      </c>
      <c r="AD22" s="76" t="str">
        <f t="shared" si="2"/>
        <v/>
      </c>
    </row>
    <row r="23" spans="1:30" s="77" customFormat="1" ht="33.75" customHeight="1">
      <c r="A23" s="213">
        <v>306</v>
      </c>
      <c r="B23" s="123" t="s">
        <v>80</v>
      </c>
      <c r="C23" s="89"/>
      <c r="D23" s="90" t="s">
        <v>22</v>
      </c>
      <c r="E23" s="139">
        <v>464</v>
      </c>
      <c r="F23" s="139">
        <v>368</v>
      </c>
      <c r="G23" s="139">
        <v>96</v>
      </c>
      <c r="H23" s="91">
        <v>0</v>
      </c>
      <c r="I23" s="139">
        <v>503</v>
      </c>
      <c r="J23" s="139">
        <v>395</v>
      </c>
      <c r="K23" s="139">
        <v>108</v>
      </c>
      <c r="L23" s="91">
        <v>0</v>
      </c>
      <c r="M23" s="139">
        <v>536</v>
      </c>
      <c r="N23" s="139">
        <v>413</v>
      </c>
      <c r="O23" s="139">
        <v>123</v>
      </c>
      <c r="P23" s="91">
        <v>0</v>
      </c>
      <c r="Q23" s="139">
        <v>494</v>
      </c>
      <c r="R23" s="139">
        <v>392</v>
      </c>
      <c r="S23" s="139">
        <v>102</v>
      </c>
      <c r="T23" s="91">
        <v>0</v>
      </c>
      <c r="U23" s="195">
        <v>442</v>
      </c>
      <c r="V23" s="195">
        <v>352</v>
      </c>
      <c r="W23" s="195">
        <v>90</v>
      </c>
      <c r="X23" s="45">
        <v>0</v>
      </c>
      <c r="Y23" s="92" t="s">
        <v>20</v>
      </c>
      <c r="Z23" s="93" t="s">
        <v>79</v>
      </c>
      <c r="AA23" s="124" t="s">
        <v>41</v>
      </c>
      <c r="AB23" s="140"/>
      <c r="AC23" s="76" t="str">
        <f t="shared" si="3"/>
        <v/>
      </c>
      <c r="AD23" s="76" t="str">
        <f t="shared" si="2"/>
        <v/>
      </c>
    </row>
    <row r="24" spans="1:30" s="13" customFormat="1">
      <c r="A24" s="15"/>
      <c r="B24" s="36"/>
      <c r="C24" s="15"/>
      <c r="D24" s="15"/>
      <c r="E24" s="15"/>
      <c r="F24" s="15"/>
      <c r="G24" s="15"/>
      <c r="H24" s="15"/>
      <c r="I24" s="15"/>
      <c r="J24" s="15"/>
      <c r="K24" s="15"/>
      <c r="L24" s="15"/>
      <c r="M24" s="15"/>
      <c r="N24" s="15"/>
      <c r="O24" s="15"/>
      <c r="P24" s="15"/>
      <c r="Q24" s="15"/>
      <c r="R24" s="15"/>
      <c r="S24" s="15"/>
      <c r="T24" s="15"/>
      <c r="U24" s="15"/>
      <c r="V24" s="15"/>
      <c r="W24" s="15"/>
      <c r="X24" s="15"/>
      <c r="Y24" s="15"/>
      <c r="Z24" s="21"/>
      <c r="AA24" s="35"/>
      <c r="AB24" s="22"/>
    </row>
    <row r="25" spans="1:30" s="13" customFormat="1">
      <c r="A25" s="15"/>
      <c r="B25" s="36"/>
      <c r="C25" s="15"/>
      <c r="D25" s="15"/>
      <c r="E25" s="15"/>
      <c r="F25" s="15"/>
      <c r="G25" s="15"/>
      <c r="H25" s="15"/>
      <c r="I25" s="15"/>
      <c r="J25" s="15"/>
      <c r="K25" s="15"/>
      <c r="L25" s="15"/>
      <c r="M25" s="15"/>
      <c r="N25" s="15"/>
      <c r="O25" s="15"/>
      <c r="P25" s="15"/>
      <c r="Q25" s="15"/>
      <c r="R25" s="15"/>
      <c r="S25" s="15"/>
      <c r="T25" s="15"/>
      <c r="U25" s="15"/>
      <c r="V25" s="15"/>
      <c r="W25" s="15"/>
      <c r="X25" s="15"/>
      <c r="Y25" s="15"/>
      <c r="Z25" s="17"/>
      <c r="AA25" s="35"/>
      <c r="AB25" s="22"/>
    </row>
  </sheetData>
  <mergeCells count="15">
    <mergeCell ref="AB3:AB4"/>
    <mergeCell ref="AC3:AD3"/>
    <mergeCell ref="A1:AA1"/>
    <mergeCell ref="B2:D2"/>
    <mergeCell ref="A3:A4"/>
    <mergeCell ref="B3:C4"/>
    <mergeCell ref="D3:D4"/>
    <mergeCell ref="E3:H3"/>
    <mergeCell ref="I3:L3"/>
    <mergeCell ref="M3:P3"/>
    <mergeCell ref="Q3:T3"/>
    <mergeCell ref="U3:X3"/>
    <mergeCell ref="Y3:Y4"/>
    <mergeCell ref="Z3:Z4"/>
    <mergeCell ref="AA3:AA4"/>
  </mergeCells>
  <phoneticPr fontId="4" type="noConversion"/>
  <conditionalFormatting sqref="E3 I3 M3 Q3 U3">
    <cfRule type="cellIs" dxfId="20" priority="3" operator="equal">
      <formula>"…"</formula>
    </cfRule>
  </conditionalFormatting>
  <conditionalFormatting sqref="E4:X4">
    <cfRule type="cellIs" dxfId="19" priority="4" operator="equal">
      <formula>"…"</formula>
    </cfRule>
  </conditionalFormatting>
  <conditionalFormatting sqref="AC5:AD23">
    <cfRule type="cellIs" dxfId="18" priority="5" operator="equal">
      <formula>"…"</formula>
    </cfRule>
    <cfRule type="cellIs" dxfId="17" priority="6" operator="equal">
      <formula>"… "</formula>
    </cfRule>
  </conditionalFormatting>
  <pageMargins left="0.70866141732283472" right="0.70866141732283472" top="0.35433070866141736" bottom="0.74803149606299213" header="0.31496062992125984" footer="0.31496062992125984"/>
  <pageSetup paperSize="8" scale="59" fitToHeight="0" orientation="landscape" r:id="rId1"/>
  <headerFooter>
    <oddFooter>第 &amp;P 頁，共 &amp;N 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5"/>
  <sheetViews>
    <sheetView view="pageBreakPreview" zoomScaleSheetLayoutView="100" workbookViewId="0">
      <selection activeCell="A3" sqref="A3:A13"/>
    </sheetView>
  </sheetViews>
  <sheetFormatPr defaultColWidth="9" defaultRowHeight="16.5"/>
  <cols>
    <col min="1" max="1" width="4.375" style="16" customWidth="1"/>
    <col min="2" max="2" width="7.75" style="16" customWidth="1"/>
    <col min="3" max="3" width="36.75" style="16" customWidth="1"/>
    <col min="4" max="5" width="8.75" style="16" customWidth="1"/>
    <col min="6" max="12" width="9.625" style="16" customWidth="1"/>
    <col min="13" max="24" width="9.75" style="16" customWidth="1"/>
    <col min="25" max="25" width="7.75" style="16" customWidth="1"/>
    <col min="26" max="26" width="40.75" style="29" customWidth="1"/>
    <col min="27" max="27" width="8.75" style="34" customWidth="1"/>
    <col min="28" max="28" width="16.5" style="19" customWidth="1"/>
    <col min="29" max="30" width="9" customWidth="1"/>
  </cols>
  <sheetData>
    <row r="1" spans="1:30" ht="25.5">
      <c r="A1" s="226" t="s">
        <v>203</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1"/>
    </row>
    <row r="2" spans="1:30">
      <c r="A2" s="38"/>
      <c r="B2" s="228"/>
      <c r="C2" s="228"/>
      <c r="D2" s="228"/>
      <c r="E2" s="20"/>
      <c r="F2" s="27"/>
      <c r="G2" s="27"/>
      <c r="H2" s="27"/>
      <c r="I2" s="27"/>
      <c r="J2" s="27"/>
      <c r="K2" s="27"/>
      <c r="L2" s="27"/>
      <c r="M2" s="27"/>
      <c r="N2" s="27"/>
      <c r="O2" s="27"/>
      <c r="P2" s="27"/>
      <c r="Q2" s="27"/>
      <c r="R2" s="27"/>
      <c r="S2" s="27"/>
      <c r="T2" s="27"/>
      <c r="U2" s="27"/>
      <c r="V2" s="27"/>
      <c r="W2" s="27"/>
      <c r="X2" s="27"/>
      <c r="Y2" s="26"/>
      <c r="Z2" s="30"/>
      <c r="AA2" s="37"/>
      <c r="AB2" s="8"/>
    </row>
    <row r="3" spans="1:30">
      <c r="A3" s="229" t="s">
        <v>0</v>
      </c>
      <c r="B3" s="229" t="s">
        <v>1</v>
      </c>
      <c r="C3" s="229"/>
      <c r="D3" s="229" t="s">
        <v>2</v>
      </c>
      <c r="E3" s="231" t="s">
        <v>3</v>
      </c>
      <c r="F3" s="232"/>
      <c r="G3" s="232"/>
      <c r="H3" s="233"/>
      <c r="I3" s="231" t="s">
        <v>217</v>
      </c>
      <c r="J3" s="232"/>
      <c r="K3" s="232"/>
      <c r="L3" s="233"/>
      <c r="M3" s="231" t="s">
        <v>218</v>
      </c>
      <c r="N3" s="232"/>
      <c r="O3" s="232"/>
      <c r="P3" s="233"/>
      <c r="Q3" s="231" t="s">
        <v>4</v>
      </c>
      <c r="R3" s="232"/>
      <c r="S3" s="232"/>
      <c r="T3" s="233"/>
      <c r="U3" s="229" t="s">
        <v>219</v>
      </c>
      <c r="V3" s="229"/>
      <c r="W3" s="229"/>
      <c r="X3" s="229"/>
      <c r="Y3" s="234" t="s">
        <v>5</v>
      </c>
      <c r="Z3" s="236" t="s">
        <v>6</v>
      </c>
      <c r="AA3" s="238" t="s">
        <v>202</v>
      </c>
      <c r="AB3" s="223" t="s">
        <v>8</v>
      </c>
      <c r="AC3" s="225" t="s">
        <v>9</v>
      </c>
      <c r="AD3" s="225"/>
    </row>
    <row r="4" spans="1:30">
      <c r="A4" s="230"/>
      <c r="B4" s="229"/>
      <c r="C4" s="229"/>
      <c r="D4" s="229"/>
      <c r="E4" s="9" t="s">
        <v>10</v>
      </c>
      <c r="F4" s="10" t="s">
        <v>11</v>
      </c>
      <c r="G4" s="10" t="s">
        <v>12</v>
      </c>
      <c r="H4" s="9" t="s">
        <v>13</v>
      </c>
      <c r="I4" s="9" t="s">
        <v>10</v>
      </c>
      <c r="J4" s="10" t="s">
        <v>11</v>
      </c>
      <c r="K4" s="10" t="s">
        <v>12</v>
      </c>
      <c r="L4" s="9" t="s">
        <v>13</v>
      </c>
      <c r="M4" s="9" t="s">
        <v>10</v>
      </c>
      <c r="N4" s="10" t="s">
        <v>11</v>
      </c>
      <c r="O4" s="10" t="s">
        <v>12</v>
      </c>
      <c r="P4" s="9" t="s">
        <v>13</v>
      </c>
      <c r="Q4" s="9" t="s">
        <v>10</v>
      </c>
      <c r="R4" s="10" t="s">
        <v>11</v>
      </c>
      <c r="S4" s="10" t="s">
        <v>12</v>
      </c>
      <c r="T4" s="9" t="s">
        <v>13</v>
      </c>
      <c r="U4" s="9" t="s">
        <v>10</v>
      </c>
      <c r="V4" s="10" t="s">
        <v>11</v>
      </c>
      <c r="W4" s="10" t="s">
        <v>12</v>
      </c>
      <c r="X4" s="9" t="s">
        <v>13</v>
      </c>
      <c r="Y4" s="235"/>
      <c r="Z4" s="237"/>
      <c r="AA4" s="238"/>
      <c r="AB4" s="224"/>
      <c r="AC4" s="11" t="s">
        <v>14</v>
      </c>
      <c r="AD4" s="11" t="s">
        <v>15</v>
      </c>
    </row>
    <row r="5" spans="1:30" ht="24" customHeight="1">
      <c r="A5" s="214"/>
      <c r="B5" s="100" t="s">
        <v>201</v>
      </c>
      <c r="C5" s="101"/>
      <c r="D5" s="79"/>
      <c r="E5" s="59"/>
      <c r="F5" s="60"/>
      <c r="G5" s="60"/>
      <c r="H5" s="60"/>
      <c r="I5" s="60"/>
      <c r="J5" s="60"/>
      <c r="K5" s="60"/>
      <c r="L5" s="60"/>
      <c r="M5" s="60"/>
      <c r="N5" s="60"/>
      <c r="O5" s="60"/>
      <c r="P5" s="60"/>
      <c r="Q5" s="60"/>
      <c r="R5" s="60"/>
      <c r="S5" s="60"/>
      <c r="T5" s="60"/>
      <c r="U5" s="60"/>
      <c r="V5" s="60"/>
      <c r="W5" s="60"/>
      <c r="X5" s="60"/>
      <c r="Y5" s="47"/>
      <c r="Z5" s="61" t="s">
        <v>16</v>
      </c>
      <c r="AA5" s="62"/>
      <c r="AB5" s="94"/>
      <c r="AC5" t="str">
        <f>IF(ISBLANK(V5),"",IF(IF(R5&lt;=S5,1,-1)*IF(V5&lt;=W5,1,-1)&lt;0,"請確認",""))</f>
        <v/>
      </c>
      <c r="AD5" t="str">
        <f t="shared" ref="AD5:AD10" si="0">IF(OR(ISBLANK(V5),ISBLANK(W5),ISTEXT(V5),ISTEXT(W5)),"",IF(OR((V5+W5)/(R5+S5)&gt;1.3,(V5+W5)/(R5+S5)&lt;0.7),"請備註",""))</f>
        <v/>
      </c>
    </row>
    <row r="6" spans="1:30" s="77" customFormat="1" ht="33.75" customHeight="1">
      <c r="A6" s="216">
        <v>259</v>
      </c>
      <c r="B6" s="67" t="s">
        <v>179</v>
      </c>
      <c r="C6" s="68"/>
      <c r="D6" s="69" t="s">
        <v>178</v>
      </c>
      <c r="E6" s="71">
        <v>15</v>
      </c>
      <c r="F6" s="71">
        <v>15</v>
      </c>
      <c r="G6" s="71">
        <v>0</v>
      </c>
      <c r="H6" s="71">
        <v>0</v>
      </c>
      <c r="I6" s="71">
        <v>15</v>
      </c>
      <c r="J6" s="71">
        <v>15</v>
      </c>
      <c r="K6" s="71">
        <v>0</v>
      </c>
      <c r="L6" s="71">
        <v>0</v>
      </c>
      <c r="M6" s="71">
        <v>16</v>
      </c>
      <c r="N6" s="71">
        <v>16</v>
      </c>
      <c r="O6" s="71">
        <v>0</v>
      </c>
      <c r="P6" s="71">
        <v>0</v>
      </c>
      <c r="Q6" s="71">
        <v>16</v>
      </c>
      <c r="R6" s="71">
        <v>16</v>
      </c>
      <c r="S6" s="71">
        <v>0</v>
      </c>
      <c r="T6" s="71">
        <v>0</v>
      </c>
      <c r="U6" s="71">
        <v>16</v>
      </c>
      <c r="V6" s="71">
        <v>16</v>
      </c>
      <c r="W6" s="71">
        <v>0</v>
      </c>
      <c r="X6" s="71">
        <v>0</v>
      </c>
      <c r="Y6" s="82"/>
      <c r="Z6" s="73" t="s">
        <v>177</v>
      </c>
      <c r="AA6" s="74" t="s">
        <v>38</v>
      </c>
      <c r="AB6" s="95"/>
      <c r="AC6" s="76" t="str">
        <f t="shared" ref="AC6:AC10" si="1">IF(ISBLANK(V6),"",IF(IF(R6&lt;=S6,1,-1)*IF(V6&lt;=W6,1,-1)&lt;0,"請確認",""))</f>
        <v/>
      </c>
      <c r="AD6" s="76" t="str">
        <f t="shared" si="0"/>
        <v/>
      </c>
    </row>
    <row r="7" spans="1:30" s="77" customFormat="1" ht="33.75" customHeight="1">
      <c r="A7" s="216">
        <v>260</v>
      </c>
      <c r="B7" s="67" t="s">
        <v>176</v>
      </c>
      <c r="C7" s="68"/>
      <c r="D7" s="69" t="s">
        <v>158</v>
      </c>
      <c r="E7" s="71">
        <v>2573</v>
      </c>
      <c r="F7" s="71">
        <v>2394</v>
      </c>
      <c r="G7" s="71">
        <v>179</v>
      </c>
      <c r="H7" s="71">
        <v>0</v>
      </c>
      <c r="I7" s="71">
        <v>2460</v>
      </c>
      <c r="J7" s="71">
        <v>2277</v>
      </c>
      <c r="K7" s="71">
        <v>183</v>
      </c>
      <c r="L7" s="71">
        <v>0</v>
      </c>
      <c r="M7" s="71">
        <v>2572</v>
      </c>
      <c r="N7" s="71">
        <v>2389</v>
      </c>
      <c r="O7" s="71">
        <v>183</v>
      </c>
      <c r="P7" s="71">
        <v>0</v>
      </c>
      <c r="Q7" s="71">
        <v>2306</v>
      </c>
      <c r="R7" s="71">
        <v>2149</v>
      </c>
      <c r="S7" s="71">
        <v>157</v>
      </c>
      <c r="T7" s="71">
        <v>0</v>
      </c>
      <c r="U7" s="71">
        <v>2320</v>
      </c>
      <c r="V7" s="71">
        <v>2173</v>
      </c>
      <c r="W7" s="71">
        <v>147</v>
      </c>
      <c r="X7" s="71">
        <v>0</v>
      </c>
      <c r="Y7" s="82"/>
      <c r="Z7" s="73" t="s">
        <v>175</v>
      </c>
      <c r="AA7" s="74" t="s">
        <v>38</v>
      </c>
      <c r="AB7" s="95"/>
      <c r="AC7" s="76" t="str">
        <f t="shared" si="1"/>
        <v/>
      </c>
      <c r="AD7" s="76" t="str">
        <f t="shared" si="0"/>
        <v/>
      </c>
    </row>
    <row r="8" spans="1:30" s="77" customFormat="1" ht="33.75" customHeight="1">
      <c r="A8" s="216">
        <v>261</v>
      </c>
      <c r="B8" s="67" t="s">
        <v>174</v>
      </c>
      <c r="C8" s="68"/>
      <c r="D8" s="69" t="s">
        <v>36</v>
      </c>
      <c r="E8" s="71">
        <v>6952</v>
      </c>
      <c r="F8" s="71">
        <v>6438</v>
      </c>
      <c r="G8" s="71">
        <v>514</v>
      </c>
      <c r="H8" s="71">
        <v>0</v>
      </c>
      <c r="I8" s="71">
        <v>6629</v>
      </c>
      <c r="J8" s="71">
        <v>6114</v>
      </c>
      <c r="K8" s="71">
        <v>515</v>
      </c>
      <c r="L8" s="71">
        <v>0</v>
      </c>
      <c r="M8" s="71">
        <v>6905</v>
      </c>
      <c r="N8" s="71">
        <v>6412</v>
      </c>
      <c r="O8" s="71">
        <v>493</v>
      </c>
      <c r="P8" s="71">
        <v>0</v>
      </c>
      <c r="Q8" s="71">
        <v>6347</v>
      </c>
      <c r="R8" s="71">
        <v>5907</v>
      </c>
      <c r="S8" s="71">
        <v>440</v>
      </c>
      <c r="T8" s="71">
        <v>0</v>
      </c>
      <c r="U8" s="71">
        <v>6531</v>
      </c>
      <c r="V8" s="71">
        <v>6119</v>
      </c>
      <c r="W8" s="71">
        <v>412</v>
      </c>
      <c r="X8" s="71">
        <v>0</v>
      </c>
      <c r="Y8" s="82"/>
      <c r="Z8" s="73" t="s">
        <v>173</v>
      </c>
      <c r="AA8" s="74" t="s">
        <v>38</v>
      </c>
      <c r="AB8" s="95"/>
      <c r="AC8" s="76" t="str">
        <f t="shared" si="1"/>
        <v/>
      </c>
      <c r="AD8" s="76" t="str">
        <f t="shared" si="0"/>
        <v/>
      </c>
    </row>
    <row r="9" spans="1:30" s="77" customFormat="1" ht="33.75" customHeight="1">
      <c r="A9" s="216">
        <v>262</v>
      </c>
      <c r="B9" s="67" t="s">
        <v>172</v>
      </c>
      <c r="C9" s="68"/>
      <c r="D9" s="69" t="s">
        <v>158</v>
      </c>
      <c r="E9" s="104">
        <v>215</v>
      </c>
      <c r="F9" s="104">
        <v>122</v>
      </c>
      <c r="G9" s="104">
        <v>93</v>
      </c>
      <c r="H9" s="71">
        <v>0</v>
      </c>
      <c r="I9" s="104">
        <v>210</v>
      </c>
      <c r="J9" s="104">
        <v>100</v>
      </c>
      <c r="K9" s="104">
        <v>110</v>
      </c>
      <c r="L9" s="71">
        <v>0</v>
      </c>
      <c r="M9" s="104">
        <v>248</v>
      </c>
      <c r="N9" s="104">
        <v>118</v>
      </c>
      <c r="O9" s="104">
        <v>130</v>
      </c>
      <c r="P9" s="71">
        <v>0</v>
      </c>
      <c r="Q9" s="104">
        <v>242</v>
      </c>
      <c r="R9" s="104">
        <v>112</v>
      </c>
      <c r="S9" s="104">
        <v>130</v>
      </c>
      <c r="T9" s="71">
        <v>0</v>
      </c>
      <c r="U9" s="104">
        <v>244</v>
      </c>
      <c r="V9" s="104">
        <v>121</v>
      </c>
      <c r="W9" s="104">
        <v>123</v>
      </c>
      <c r="X9" s="71">
        <v>0</v>
      </c>
      <c r="Y9" s="82"/>
      <c r="Z9" s="73" t="s">
        <v>171</v>
      </c>
      <c r="AA9" s="74" t="s">
        <v>38</v>
      </c>
      <c r="AB9" s="95"/>
      <c r="AC9" s="76" t="str">
        <f t="shared" si="1"/>
        <v/>
      </c>
      <c r="AD9" s="76" t="str">
        <f t="shared" si="0"/>
        <v/>
      </c>
    </row>
    <row r="10" spans="1:30" s="77" customFormat="1" ht="33.75" customHeight="1">
      <c r="A10" s="216">
        <v>264</v>
      </c>
      <c r="B10" s="67" t="s">
        <v>159</v>
      </c>
      <c r="C10" s="68"/>
      <c r="D10" s="69" t="s">
        <v>158</v>
      </c>
      <c r="E10" s="104">
        <v>325</v>
      </c>
      <c r="F10" s="104">
        <v>187</v>
      </c>
      <c r="G10" s="104">
        <v>138</v>
      </c>
      <c r="H10" s="71">
        <v>0</v>
      </c>
      <c r="I10" s="104">
        <v>372</v>
      </c>
      <c r="J10" s="104">
        <v>165</v>
      </c>
      <c r="K10" s="104">
        <v>207</v>
      </c>
      <c r="L10" s="71">
        <v>0</v>
      </c>
      <c r="M10" s="104">
        <v>359</v>
      </c>
      <c r="N10" s="104">
        <v>168</v>
      </c>
      <c r="O10" s="104">
        <v>191</v>
      </c>
      <c r="P10" s="71">
        <v>0</v>
      </c>
      <c r="Q10" s="104">
        <v>316</v>
      </c>
      <c r="R10" s="104">
        <v>149</v>
      </c>
      <c r="S10" s="104">
        <v>167</v>
      </c>
      <c r="T10" s="71">
        <v>0</v>
      </c>
      <c r="U10" s="104">
        <v>353</v>
      </c>
      <c r="V10" s="104">
        <v>187</v>
      </c>
      <c r="W10" s="104">
        <v>166</v>
      </c>
      <c r="X10" s="71" t="s">
        <v>288</v>
      </c>
      <c r="Y10" s="82"/>
      <c r="Z10" s="73" t="s">
        <v>157</v>
      </c>
      <c r="AA10" s="74" t="s">
        <v>38</v>
      </c>
      <c r="AB10" s="95"/>
      <c r="AC10" s="76" t="str">
        <f t="shared" si="1"/>
        <v>請確認</v>
      </c>
      <c r="AD10" s="76" t="str">
        <f t="shared" si="0"/>
        <v/>
      </c>
    </row>
    <row r="11" spans="1:30" s="77" customFormat="1" ht="33.75" customHeight="1">
      <c r="A11" s="216">
        <v>315</v>
      </c>
      <c r="B11" s="67" t="s">
        <v>62</v>
      </c>
      <c r="C11" s="68"/>
      <c r="D11" s="69" t="s">
        <v>22</v>
      </c>
      <c r="E11" s="141">
        <v>388</v>
      </c>
      <c r="F11" s="141">
        <v>213</v>
      </c>
      <c r="G11" s="141">
        <v>175</v>
      </c>
      <c r="H11" s="71">
        <v>0</v>
      </c>
      <c r="I11" s="141">
        <v>361</v>
      </c>
      <c r="J11" s="141">
        <v>163</v>
      </c>
      <c r="K11" s="141">
        <v>198</v>
      </c>
      <c r="L11" s="71">
        <v>0</v>
      </c>
      <c r="M11" s="141">
        <v>346</v>
      </c>
      <c r="N11" s="141">
        <v>189</v>
      </c>
      <c r="O11" s="141">
        <v>157</v>
      </c>
      <c r="P11" s="71">
        <v>0</v>
      </c>
      <c r="Q11" s="141">
        <v>340</v>
      </c>
      <c r="R11" s="141">
        <v>185</v>
      </c>
      <c r="S11" s="141">
        <v>155</v>
      </c>
      <c r="T11" s="71">
        <v>0</v>
      </c>
      <c r="U11" s="104">
        <v>351</v>
      </c>
      <c r="V11" s="104">
        <v>189</v>
      </c>
      <c r="W11" s="104">
        <v>162</v>
      </c>
      <c r="X11" s="71">
        <v>0</v>
      </c>
      <c r="Y11" s="72" t="s">
        <v>20</v>
      </c>
      <c r="Z11" s="73" t="s">
        <v>61</v>
      </c>
      <c r="AA11" s="74" t="s">
        <v>41</v>
      </c>
      <c r="AB11" s="125"/>
      <c r="AC11" s="76" t="str">
        <f t="shared" ref="AC11:AC13" si="2">IF(ISBLANK(V11),"",IF(IF(R11&lt;=S11,1,-1)*IF(V11&lt;=W11,1,-1)&lt;0,"請確認",""))</f>
        <v/>
      </c>
      <c r="AD11" s="76" t="str">
        <f t="shared" ref="AD11:AD13" si="3">IF(OR(ISBLANK(V11),ISBLANK(W11),ISTEXT(V11),ISTEXT(W11)),"",IF(OR((V11+W11)/(R11+S11)&gt;1.3,(V11+W11)/(R11+S11)&lt;0.7),"請備註",""))</f>
        <v/>
      </c>
    </row>
    <row r="12" spans="1:30" s="77" customFormat="1" ht="33.75" customHeight="1">
      <c r="A12" s="216">
        <v>316</v>
      </c>
      <c r="B12" s="67" t="s">
        <v>60</v>
      </c>
      <c r="C12" s="68"/>
      <c r="D12" s="69" t="s">
        <v>22</v>
      </c>
      <c r="E12" s="141">
        <v>27</v>
      </c>
      <c r="F12" s="141">
        <v>15</v>
      </c>
      <c r="G12" s="141">
        <v>12</v>
      </c>
      <c r="H12" s="71">
        <v>0</v>
      </c>
      <c r="I12" s="141">
        <v>26</v>
      </c>
      <c r="J12" s="141">
        <v>14</v>
      </c>
      <c r="K12" s="141">
        <v>12</v>
      </c>
      <c r="L12" s="71">
        <v>0</v>
      </c>
      <c r="M12" s="141">
        <v>27</v>
      </c>
      <c r="N12" s="141">
        <v>17</v>
      </c>
      <c r="O12" s="141">
        <v>10</v>
      </c>
      <c r="P12" s="71">
        <v>0</v>
      </c>
      <c r="Q12" s="141">
        <v>27</v>
      </c>
      <c r="R12" s="141">
        <v>17</v>
      </c>
      <c r="S12" s="141">
        <v>10</v>
      </c>
      <c r="T12" s="71">
        <v>0</v>
      </c>
      <c r="U12" s="141">
        <v>27</v>
      </c>
      <c r="V12" s="141">
        <v>16</v>
      </c>
      <c r="W12" s="141">
        <v>11</v>
      </c>
      <c r="X12" s="71">
        <v>0</v>
      </c>
      <c r="Y12" s="72" t="s">
        <v>20</v>
      </c>
      <c r="Z12" s="73" t="s">
        <v>59</v>
      </c>
      <c r="AA12" s="74" t="s">
        <v>41</v>
      </c>
      <c r="AB12" s="125"/>
      <c r="AC12" s="76" t="str">
        <f t="shared" si="2"/>
        <v/>
      </c>
      <c r="AD12" s="76" t="str">
        <f t="shared" si="3"/>
        <v/>
      </c>
    </row>
    <row r="13" spans="1:30" s="77" customFormat="1" ht="33.75" customHeight="1">
      <c r="A13" s="213">
        <v>317</v>
      </c>
      <c r="B13" s="123" t="s">
        <v>58</v>
      </c>
      <c r="C13" s="89"/>
      <c r="D13" s="90" t="s">
        <v>57</v>
      </c>
      <c r="E13" s="142">
        <v>70</v>
      </c>
      <c r="F13" s="142">
        <v>64</v>
      </c>
      <c r="G13" s="142">
        <v>6</v>
      </c>
      <c r="H13" s="91">
        <v>0</v>
      </c>
      <c r="I13" s="142">
        <v>71</v>
      </c>
      <c r="J13" s="142">
        <v>64</v>
      </c>
      <c r="K13" s="142">
        <v>7</v>
      </c>
      <c r="L13" s="91">
        <v>0</v>
      </c>
      <c r="M13" s="142">
        <v>66</v>
      </c>
      <c r="N13" s="142">
        <v>58</v>
      </c>
      <c r="O13" s="142">
        <v>8</v>
      </c>
      <c r="P13" s="91">
        <v>0</v>
      </c>
      <c r="Q13" s="142">
        <v>60</v>
      </c>
      <c r="R13" s="142">
        <v>55</v>
      </c>
      <c r="S13" s="142">
        <v>5</v>
      </c>
      <c r="T13" s="91">
        <v>0</v>
      </c>
      <c r="U13" s="142">
        <v>60</v>
      </c>
      <c r="V13" s="142">
        <v>55</v>
      </c>
      <c r="W13" s="142">
        <v>5</v>
      </c>
      <c r="X13" s="91">
        <v>0</v>
      </c>
      <c r="Y13" s="92" t="s">
        <v>20</v>
      </c>
      <c r="Z13" s="93" t="s">
        <v>56</v>
      </c>
      <c r="AA13" s="124" t="s">
        <v>41</v>
      </c>
      <c r="AB13" s="140"/>
      <c r="AC13" s="76" t="str">
        <f t="shared" si="2"/>
        <v/>
      </c>
      <c r="AD13" s="76" t="str">
        <f t="shared" si="3"/>
        <v/>
      </c>
    </row>
    <row r="14" spans="1:30" s="13" customFormat="1">
      <c r="A14" s="15"/>
      <c r="B14" s="36"/>
      <c r="C14" s="15"/>
      <c r="D14" s="15"/>
      <c r="E14" s="15"/>
      <c r="F14" s="15"/>
      <c r="G14" s="15"/>
      <c r="H14" s="15"/>
      <c r="I14" s="15"/>
      <c r="J14" s="15"/>
      <c r="K14" s="15"/>
      <c r="L14" s="15"/>
      <c r="M14" s="15"/>
      <c r="N14" s="15"/>
      <c r="O14" s="15"/>
      <c r="P14" s="15"/>
      <c r="Q14" s="15"/>
      <c r="R14" s="15"/>
      <c r="S14" s="15"/>
      <c r="T14" s="15"/>
      <c r="U14" s="15"/>
      <c r="V14" s="15"/>
      <c r="W14" s="15"/>
      <c r="X14" s="15"/>
      <c r="Y14" s="15"/>
      <c r="Z14" s="21"/>
      <c r="AA14" s="35"/>
      <c r="AB14" s="22"/>
    </row>
    <row r="15" spans="1:30" s="13" customFormat="1">
      <c r="A15" s="15"/>
      <c r="B15" s="36"/>
      <c r="C15" s="15"/>
      <c r="D15" s="15"/>
      <c r="E15" s="15"/>
      <c r="F15" s="15"/>
      <c r="G15" s="15"/>
      <c r="H15" s="15"/>
      <c r="I15" s="15"/>
      <c r="J15" s="15"/>
      <c r="K15" s="15"/>
      <c r="L15" s="15"/>
      <c r="M15" s="15"/>
      <c r="N15" s="15"/>
      <c r="O15" s="15"/>
      <c r="P15" s="15"/>
      <c r="Q15" s="15"/>
      <c r="R15" s="15"/>
      <c r="S15" s="15"/>
      <c r="T15" s="15"/>
      <c r="U15" s="15"/>
      <c r="V15" s="15"/>
      <c r="W15" s="15"/>
      <c r="X15" s="15"/>
      <c r="Y15" s="15"/>
      <c r="Z15" s="17"/>
      <c r="AA15" s="35"/>
      <c r="AB15" s="22"/>
    </row>
  </sheetData>
  <mergeCells count="15">
    <mergeCell ref="AB3:AB4"/>
    <mergeCell ref="AC3:AD3"/>
    <mergeCell ref="A1:AA1"/>
    <mergeCell ref="B2:D2"/>
    <mergeCell ref="A3:A4"/>
    <mergeCell ref="B3:C4"/>
    <mergeCell ref="D3:D4"/>
    <mergeCell ref="E3:H3"/>
    <mergeCell ref="I3:L3"/>
    <mergeCell ref="M3:P3"/>
    <mergeCell ref="Q3:T3"/>
    <mergeCell ref="U3:X3"/>
    <mergeCell ref="Y3:Y4"/>
    <mergeCell ref="Z3:Z4"/>
    <mergeCell ref="AA3:AA4"/>
  </mergeCells>
  <phoneticPr fontId="4" type="noConversion"/>
  <conditionalFormatting sqref="E3 I3 M3 Q3 U3">
    <cfRule type="cellIs" dxfId="16" priority="3" operator="equal">
      <formula>"…"</formula>
    </cfRule>
  </conditionalFormatting>
  <conditionalFormatting sqref="E4:X4">
    <cfRule type="cellIs" dxfId="15" priority="4" operator="equal">
      <formula>"…"</formula>
    </cfRule>
  </conditionalFormatting>
  <conditionalFormatting sqref="AC5:AD13">
    <cfRule type="cellIs" dxfId="14" priority="5" operator="equal">
      <formula>"…"</formula>
    </cfRule>
    <cfRule type="cellIs" dxfId="13" priority="6" operator="equal">
      <formula>"… "</formula>
    </cfRule>
  </conditionalFormatting>
  <pageMargins left="0.70866141732283472" right="0.70866141732283472" top="0.35433070866141736" bottom="0.74803149606299213" header="0.31496062992125984" footer="0.31496062992125984"/>
  <pageSetup paperSize="8" scale="59" fitToHeight="0" orientation="landscape" r:id="rId1"/>
  <headerFooter>
    <oddFooter>第 &amp;P 頁，共 &amp;N 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16"/>
  <sheetViews>
    <sheetView view="pageBreakPreview" zoomScaleSheetLayoutView="100" workbookViewId="0">
      <selection activeCell="A3" sqref="A3:A14"/>
    </sheetView>
  </sheetViews>
  <sheetFormatPr defaultColWidth="9" defaultRowHeight="16.5"/>
  <cols>
    <col min="1" max="1" width="4.375" style="16" customWidth="1"/>
    <col min="2" max="2" width="7.75" style="16" customWidth="1"/>
    <col min="3" max="3" width="36.75" style="16" customWidth="1"/>
    <col min="4" max="5" width="8.75" style="16" customWidth="1"/>
    <col min="6" max="12" width="9.625" style="16" customWidth="1"/>
    <col min="13" max="24" width="9.75" style="16" customWidth="1"/>
    <col min="25" max="25" width="7.75" style="16" customWidth="1"/>
    <col min="26" max="26" width="40.75" style="29" customWidth="1"/>
    <col min="27" max="27" width="8.75" style="34" customWidth="1"/>
    <col min="28" max="28" width="16.5" style="19" customWidth="1"/>
    <col min="29" max="30" width="9" customWidth="1"/>
  </cols>
  <sheetData>
    <row r="1" spans="1:30" ht="25.5">
      <c r="A1" s="226" t="s">
        <v>203</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1"/>
    </row>
    <row r="2" spans="1:30">
      <c r="A2" s="38"/>
      <c r="B2" s="228"/>
      <c r="C2" s="228"/>
      <c r="D2" s="228"/>
      <c r="E2" s="20"/>
      <c r="F2" s="27"/>
      <c r="G2" s="27"/>
      <c r="H2" s="27"/>
      <c r="I2" s="27"/>
      <c r="J2" s="27"/>
      <c r="K2" s="27"/>
      <c r="L2" s="27"/>
      <c r="M2" s="27"/>
      <c r="N2" s="27"/>
      <c r="O2" s="27"/>
      <c r="P2" s="27"/>
      <c r="Q2" s="27"/>
      <c r="R2" s="27"/>
      <c r="S2" s="27"/>
      <c r="T2" s="27"/>
      <c r="U2" s="27"/>
      <c r="V2" s="27"/>
      <c r="W2" s="27"/>
      <c r="X2" s="27"/>
      <c r="Y2" s="26"/>
      <c r="Z2" s="30"/>
      <c r="AA2" s="37"/>
      <c r="AB2" s="8"/>
    </row>
    <row r="3" spans="1:30">
      <c r="A3" s="229" t="s">
        <v>0</v>
      </c>
      <c r="B3" s="229" t="s">
        <v>1</v>
      </c>
      <c r="C3" s="229"/>
      <c r="D3" s="229" t="s">
        <v>2</v>
      </c>
      <c r="E3" s="231" t="s">
        <v>3</v>
      </c>
      <c r="F3" s="232"/>
      <c r="G3" s="232"/>
      <c r="H3" s="233"/>
      <c r="I3" s="231" t="s">
        <v>217</v>
      </c>
      <c r="J3" s="232"/>
      <c r="K3" s="232"/>
      <c r="L3" s="233"/>
      <c r="M3" s="231" t="s">
        <v>218</v>
      </c>
      <c r="N3" s="232"/>
      <c r="O3" s="232"/>
      <c r="P3" s="233"/>
      <c r="Q3" s="231" t="s">
        <v>4</v>
      </c>
      <c r="R3" s="232"/>
      <c r="S3" s="232"/>
      <c r="T3" s="233"/>
      <c r="U3" s="229" t="s">
        <v>219</v>
      </c>
      <c r="V3" s="229"/>
      <c r="W3" s="229"/>
      <c r="X3" s="229"/>
      <c r="Y3" s="234" t="s">
        <v>5</v>
      </c>
      <c r="Z3" s="236" t="s">
        <v>6</v>
      </c>
      <c r="AA3" s="238" t="s">
        <v>202</v>
      </c>
      <c r="AB3" s="223" t="s">
        <v>8</v>
      </c>
      <c r="AC3" s="225" t="s">
        <v>9</v>
      </c>
      <c r="AD3" s="225"/>
    </row>
    <row r="4" spans="1:30">
      <c r="A4" s="230"/>
      <c r="B4" s="229"/>
      <c r="C4" s="229"/>
      <c r="D4" s="229"/>
      <c r="E4" s="9" t="s">
        <v>10</v>
      </c>
      <c r="F4" s="10" t="s">
        <v>11</v>
      </c>
      <c r="G4" s="10" t="s">
        <v>12</v>
      </c>
      <c r="H4" s="9" t="s">
        <v>13</v>
      </c>
      <c r="I4" s="9" t="s">
        <v>10</v>
      </c>
      <c r="J4" s="10" t="s">
        <v>11</v>
      </c>
      <c r="K4" s="10" t="s">
        <v>12</v>
      </c>
      <c r="L4" s="9" t="s">
        <v>13</v>
      </c>
      <c r="M4" s="9" t="s">
        <v>10</v>
      </c>
      <c r="N4" s="10" t="s">
        <v>11</v>
      </c>
      <c r="O4" s="10" t="s">
        <v>12</v>
      </c>
      <c r="P4" s="9" t="s">
        <v>13</v>
      </c>
      <c r="Q4" s="9" t="s">
        <v>10</v>
      </c>
      <c r="R4" s="10" t="s">
        <v>11</v>
      </c>
      <c r="S4" s="10" t="s">
        <v>12</v>
      </c>
      <c r="T4" s="9" t="s">
        <v>13</v>
      </c>
      <c r="U4" s="9" t="s">
        <v>10</v>
      </c>
      <c r="V4" s="10" t="s">
        <v>11</v>
      </c>
      <c r="W4" s="10" t="s">
        <v>12</v>
      </c>
      <c r="X4" s="9" t="s">
        <v>13</v>
      </c>
      <c r="Y4" s="235"/>
      <c r="Z4" s="237"/>
      <c r="AA4" s="238"/>
      <c r="AB4" s="224"/>
      <c r="AC4" s="11" t="s">
        <v>14</v>
      </c>
      <c r="AD4" s="11" t="s">
        <v>15</v>
      </c>
    </row>
    <row r="5" spans="1:30" ht="24" customHeight="1">
      <c r="A5" s="214"/>
      <c r="B5" s="100" t="s">
        <v>201</v>
      </c>
      <c r="C5" s="101"/>
      <c r="D5" s="79"/>
      <c r="E5" s="59"/>
      <c r="F5" s="60"/>
      <c r="G5" s="60"/>
      <c r="H5" s="60"/>
      <c r="I5" s="60"/>
      <c r="J5" s="60"/>
      <c r="K5" s="60"/>
      <c r="L5" s="60"/>
      <c r="M5" s="60"/>
      <c r="N5" s="60"/>
      <c r="O5" s="60"/>
      <c r="P5" s="60"/>
      <c r="Q5" s="60"/>
      <c r="R5" s="60"/>
      <c r="S5" s="60"/>
      <c r="T5" s="60"/>
      <c r="U5" s="60"/>
      <c r="V5" s="60"/>
      <c r="W5" s="60"/>
      <c r="X5" s="60"/>
      <c r="Y5" s="47"/>
      <c r="Z5" s="61" t="s">
        <v>16</v>
      </c>
      <c r="AA5" s="62"/>
      <c r="AB5" s="94"/>
      <c r="AC5" t="str">
        <f>IF(ISBLANK(V5),"",IF(IF(R5&lt;=S5,1,-1)*IF(V5&lt;=W5,1,-1)&lt;0,"請確認",""))</f>
        <v/>
      </c>
      <c r="AD5" t="str">
        <f t="shared" ref="AD5:AD6" si="0">IF(OR(ISBLANK(V5),ISBLANK(W5),ISTEXT(V5),ISTEXT(W5)),"",IF(OR((V5+W5)/(R5+S5)&gt;1.3,(V5+W5)/(R5+S5)&lt;0.7),"請備註",""))</f>
        <v/>
      </c>
    </row>
    <row r="6" spans="1:30" s="77" customFormat="1" ht="33.75" customHeight="1">
      <c r="A6" s="216">
        <v>258</v>
      </c>
      <c r="B6" s="67" t="s">
        <v>181</v>
      </c>
      <c r="C6" s="68"/>
      <c r="D6" s="69" t="s">
        <v>17</v>
      </c>
      <c r="E6" s="71">
        <v>2920</v>
      </c>
      <c r="F6" s="71">
        <v>2847</v>
      </c>
      <c r="G6" s="71">
        <v>73</v>
      </c>
      <c r="H6" s="71">
        <v>0</v>
      </c>
      <c r="I6" s="71">
        <v>3088</v>
      </c>
      <c r="J6" s="71">
        <v>3010</v>
      </c>
      <c r="K6" s="71">
        <v>78</v>
      </c>
      <c r="L6" s="71">
        <v>0</v>
      </c>
      <c r="M6" s="71">
        <v>3146</v>
      </c>
      <c r="N6" s="71">
        <v>3068</v>
      </c>
      <c r="O6" s="71">
        <v>78</v>
      </c>
      <c r="P6" s="71">
        <v>0</v>
      </c>
      <c r="Q6" s="71">
        <v>3229</v>
      </c>
      <c r="R6" s="71">
        <v>3146</v>
      </c>
      <c r="S6" s="71">
        <v>83</v>
      </c>
      <c r="T6" s="71">
        <v>0</v>
      </c>
      <c r="U6" s="149">
        <v>3075</v>
      </c>
      <c r="V6" s="149">
        <v>2989</v>
      </c>
      <c r="W6" s="149">
        <v>86</v>
      </c>
      <c r="X6" s="149">
        <v>0</v>
      </c>
      <c r="Y6" s="82"/>
      <c r="Z6" s="73" t="s">
        <v>180</v>
      </c>
      <c r="AA6" s="74" t="s">
        <v>38</v>
      </c>
      <c r="AB6" s="95"/>
      <c r="AC6" s="76" t="str">
        <f t="shared" ref="AC6" si="1">IF(ISBLANK(V6),"",IF(IF(R6&lt;=S6,1,-1)*IF(V6&lt;=W6,1,-1)&lt;0,"請確認",""))</f>
        <v/>
      </c>
      <c r="AD6" s="76" t="str">
        <f t="shared" si="0"/>
        <v/>
      </c>
    </row>
    <row r="7" spans="1:30" s="77" customFormat="1" ht="33.75" customHeight="1">
      <c r="A7" s="216">
        <v>307</v>
      </c>
      <c r="B7" s="67" t="s">
        <v>78</v>
      </c>
      <c r="C7" s="111"/>
      <c r="D7" s="69" t="s">
        <v>22</v>
      </c>
      <c r="E7" s="71">
        <v>406432</v>
      </c>
      <c r="F7" s="71">
        <v>195286</v>
      </c>
      <c r="G7" s="71">
        <v>211146</v>
      </c>
      <c r="H7" s="71">
        <v>0</v>
      </c>
      <c r="I7" s="71">
        <v>396979</v>
      </c>
      <c r="J7" s="71">
        <v>190885</v>
      </c>
      <c r="K7" s="71">
        <v>206094</v>
      </c>
      <c r="L7" s="71">
        <v>0</v>
      </c>
      <c r="M7" s="71">
        <v>386926</v>
      </c>
      <c r="N7" s="71">
        <v>185957</v>
      </c>
      <c r="O7" s="71">
        <v>200969</v>
      </c>
      <c r="P7" s="71">
        <v>0</v>
      </c>
      <c r="Q7" s="71">
        <v>378216</v>
      </c>
      <c r="R7" s="71">
        <v>182023</v>
      </c>
      <c r="S7" s="71">
        <v>196193</v>
      </c>
      <c r="T7" s="71">
        <v>0</v>
      </c>
      <c r="U7" s="149">
        <f>V7+W7</f>
        <v>374192</v>
      </c>
      <c r="V7" s="149">
        <v>180212</v>
      </c>
      <c r="W7" s="149">
        <v>193980</v>
      </c>
      <c r="X7" s="149">
        <v>0</v>
      </c>
      <c r="Y7" s="72" t="s">
        <v>20</v>
      </c>
      <c r="Z7" s="83" t="s">
        <v>77</v>
      </c>
      <c r="AA7" s="74" t="s">
        <v>41</v>
      </c>
      <c r="AB7" s="125"/>
      <c r="AC7" s="76" t="str">
        <f t="shared" ref="AC7:AC14" si="2">IF(ISBLANK(V7),"",IF(IF(R7&lt;=S7,1,-1)*IF(V7&lt;=W7,1,-1)&lt;0,"請確認",""))</f>
        <v/>
      </c>
      <c r="AD7" s="76" t="str">
        <f t="shared" ref="AD7:AD14" si="3">IF(OR(ISBLANK(V7),ISBLANK(W7),ISTEXT(V7),ISTEXT(W7)),"",IF(OR((V7+W7)/(R7+S7)&gt;1.3,(V7+W7)/(R7+S7)&lt;0.7),"請備註",""))</f>
        <v/>
      </c>
    </row>
    <row r="8" spans="1:30" s="77" customFormat="1" ht="33.75" customHeight="1">
      <c r="A8" s="216">
        <v>308</v>
      </c>
      <c r="B8" s="67" t="s">
        <v>76</v>
      </c>
      <c r="C8" s="111"/>
      <c r="D8" s="69" t="s">
        <v>22</v>
      </c>
      <c r="E8" s="71">
        <v>4205</v>
      </c>
      <c r="F8" s="71">
        <v>2019</v>
      </c>
      <c r="G8" s="71">
        <v>2186</v>
      </c>
      <c r="H8" s="71">
        <v>0</v>
      </c>
      <c r="I8" s="71">
        <v>4601</v>
      </c>
      <c r="J8" s="71">
        <v>2294</v>
      </c>
      <c r="K8" s="71">
        <v>2307</v>
      </c>
      <c r="L8" s="71">
        <v>0</v>
      </c>
      <c r="M8" s="71">
        <v>5067</v>
      </c>
      <c r="N8" s="71">
        <v>2495</v>
      </c>
      <c r="O8" s="71">
        <v>2572</v>
      </c>
      <c r="P8" s="71">
        <v>0</v>
      </c>
      <c r="Q8" s="71">
        <v>5538</v>
      </c>
      <c r="R8" s="71">
        <v>2752</v>
      </c>
      <c r="S8" s="71">
        <v>2786</v>
      </c>
      <c r="T8" s="71">
        <v>0</v>
      </c>
      <c r="U8" s="149">
        <v>7172</v>
      </c>
      <c r="V8" s="149">
        <v>3514</v>
      </c>
      <c r="W8" s="149">
        <v>3658</v>
      </c>
      <c r="X8" s="149">
        <v>0</v>
      </c>
      <c r="Y8" s="72" t="s">
        <v>20</v>
      </c>
      <c r="Z8" s="73" t="s">
        <v>75</v>
      </c>
      <c r="AA8" s="74" t="s">
        <v>41</v>
      </c>
      <c r="AB8" s="125"/>
      <c r="AC8" s="76" t="str">
        <f t="shared" si="2"/>
        <v/>
      </c>
      <c r="AD8" s="76" t="str">
        <f t="shared" si="3"/>
        <v/>
      </c>
    </row>
    <row r="9" spans="1:30" s="77" customFormat="1" ht="33.75" customHeight="1">
      <c r="A9" s="216">
        <v>309</v>
      </c>
      <c r="B9" s="86" t="s">
        <v>74</v>
      </c>
      <c r="C9" s="111"/>
      <c r="D9" s="69" t="s">
        <v>22</v>
      </c>
      <c r="E9" s="71">
        <v>103</v>
      </c>
      <c r="F9" s="71">
        <v>49</v>
      </c>
      <c r="G9" s="71">
        <v>54</v>
      </c>
      <c r="H9" s="71">
        <v>0</v>
      </c>
      <c r="I9" s="71">
        <v>96</v>
      </c>
      <c r="J9" s="71">
        <v>31</v>
      </c>
      <c r="K9" s="71">
        <v>65</v>
      </c>
      <c r="L9" s="71">
        <v>0</v>
      </c>
      <c r="M9" s="71">
        <v>107</v>
      </c>
      <c r="N9" s="71">
        <v>42</v>
      </c>
      <c r="O9" s="71">
        <v>65</v>
      </c>
      <c r="P9" s="71">
        <v>0</v>
      </c>
      <c r="Q9" s="71">
        <v>110</v>
      </c>
      <c r="R9" s="71">
        <v>51</v>
      </c>
      <c r="S9" s="71">
        <v>59</v>
      </c>
      <c r="T9" s="71">
        <v>0</v>
      </c>
      <c r="U9" s="149">
        <v>98</v>
      </c>
      <c r="V9" s="149">
        <v>40</v>
      </c>
      <c r="W9" s="149">
        <v>58</v>
      </c>
      <c r="X9" s="149">
        <v>0</v>
      </c>
      <c r="Y9" s="72" t="s">
        <v>20</v>
      </c>
      <c r="Z9" s="73" t="s">
        <v>73</v>
      </c>
      <c r="AA9" s="74" t="s">
        <v>41</v>
      </c>
      <c r="AB9" s="125"/>
      <c r="AC9" s="76" t="str">
        <f t="shared" si="2"/>
        <v/>
      </c>
      <c r="AD9" s="76" t="str">
        <f t="shared" si="3"/>
        <v/>
      </c>
    </row>
    <row r="10" spans="1:30" s="77" customFormat="1" ht="33.75" customHeight="1">
      <c r="A10" s="216">
        <v>310</v>
      </c>
      <c r="B10" s="67" t="s">
        <v>72</v>
      </c>
      <c r="C10" s="68"/>
      <c r="D10" s="69" t="s">
        <v>22</v>
      </c>
      <c r="E10" s="141">
        <v>2340</v>
      </c>
      <c r="F10" s="141">
        <v>732</v>
      </c>
      <c r="G10" s="141">
        <v>1608</v>
      </c>
      <c r="H10" s="71">
        <v>0</v>
      </c>
      <c r="I10" s="141">
        <v>2296</v>
      </c>
      <c r="J10" s="141">
        <v>729</v>
      </c>
      <c r="K10" s="141">
        <v>1567</v>
      </c>
      <c r="L10" s="71">
        <v>0</v>
      </c>
      <c r="M10" s="141">
        <v>2367</v>
      </c>
      <c r="N10" s="141">
        <v>716</v>
      </c>
      <c r="O10" s="141">
        <v>1651</v>
      </c>
      <c r="P10" s="71">
        <v>0</v>
      </c>
      <c r="Q10" s="141">
        <v>2496</v>
      </c>
      <c r="R10" s="141">
        <v>746</v>
      </c>
      <c r="S10" s="141">
        <v>1750</v>
      </c>
      <c r="T10" s="71">
        <v>0</v>
      </c>
      <c r="U10" s="196">
        <v>2833</v>
      </c>
      <c r="V10" s="196">
        <v>886</v>
      </c>
      <c r="W10" s="196">
        <v>1947</v>
      </c>
      <c r="X10" s="149">
        <v>0</v>
      </c>
      <c r="Y10" s="72" t="s">
        <v>20</v>
      </c>
      <c r="Z10" s="73" t="s">
        <v>71</v>
      </c>
      <c r="AA10" s="74" t="s">
        <v>41</v>
      </c>
      <c r="AB10" s="125"/>
      <c r="AC10" s="76" t="str">
        <f t="shared" si="2"/>
        <v/>
      </c>
      <c r="AD10" s="76" t="str">
        <f t="shared" si="3"/>
        <v/>
      </c>
    </row>
    <row r="11" spans="1:30" s="77" customFormat="1" ht="33.75" customHeight="1">
      <c r="A11" s="216">
        <v>311</v>
      </c>
      <c r="B11" s="143" t="s">
        <v>70</v>
      </c>
      <c r="C11" s="68"/>
      <c r="D11" s="69" t="s">
        <v>22</v>
      </c>
      <c r="E11" s="144">
        <v>2552</v>
      </c>
      <c r="F11" s="144">
        <v>750</v>
      </c>
      <c r="G11" s="144">
        <v>1802</v>
      </c>
      <c r="H11" s="71">
        <v>0</v>
      </c>
      <c r="I11" s="144">
        <v>2726</v>
      </c>
      <c r="J11" s="144">
        <v>795</v>
      </c>
      <c r="K11" s="144">
        <v>1931</v>
      </c>
      <c r="L11" s="71">
        <v>0</v>
      </c>
      <c r="M11" s="144">
        <v>2697</v>
      </c>
      <c r="N11" s="144">
        <v>790</v>
      </c>
      <c r="O11" s="144">
        <v>1907</v>
      </c>
      <c r="P11" s="71">
        <v>0</v>
      </c>
      <c r="Q11" s="144">
        <v>2571</v>
      </c>
      <c r="R11" s="144">
        <v>760</v>
      </c>
      <c r="S11" s="144">
        <v>1811</v>
      </c>
      <c r="T11" s="71">
        <v>0</v>
      </c>
      <c r="U11" s="197">
        <v>2891</v>
      </c>
      <c r="V11" s="197">
        <v>824</v>
      </c>
      <c r="W11" s="197">
        <v>2067</v>
      </c>
      <c r="X11" s="149">
        <v>0</v>
      </c>
      <c r="Y11" s="72" t="s">
        <v>20</v>
      </c>
      <c r="Z11" s="73" t="s">
        <v>69</v>
      </c>
      <c r="AA11" s="74" t="s">
        <v>41</v>
      </c>
      <c r="AB11" s="125"/>
      <c r="AC11" s="76" t="str">
        <f t="shared" si="2"/>
        <v/>
      </c>
      <c r="AD11" s="76" t="str">
        <f t="shared" si="3"/>
        <v/>
      </c>
    </row>
    <row r="12" spans="1:30" s="77" customFormat="1" ht="33.75" customHeight="1">
      <c r="A12" s="216">
        <v>312</v>
      </c>
      <c r="B12" s="67" t="s">
        <v>68</v>
      </c>
      <c r="C12" s="68"/>
      <c r="D12" s="69" t="s">
        <v>22</v>
      </c>
      <c r="E12" s="141">
        <v>1728</v>
      </c>
      <c r="F12" s="141">
        <v>992</v>
      </c>
      <c r="G12" s="141">
        <v>736</v>
      </c>
      <c r="H12" s="71">
        <v>0</v>
      </c>
      <c r="I12" s="141">
        <v>1628</v>
      </c>
      <c r="J12" s="141">
        <v>944</v>
      </c>
      <c r="K12" s="141">
        <v>684</v>
      </c>
      <c r="L12" s="71">
        <v>0</v>
      </c>
      <c r="M12" s="141">
        <v>2018</v>
      </c>
      <c r="N12" s="141">
        <v>1150</v>
      </c>
      <c r="O12" s="141">
        <v>868</v>
      </c>
      <c r="P12" s="71">
        <v>0</v>
      </c>
      <c r="Q12" s="141">
        <v>1851</v>
      </c>
      <c r="R12" s="141">
        <v>1111</v>
      </c>
      <c r="S12" s="141">
        <v>740</v>
      </c>
      <c r="T12" s="71">
        <v>0</v>
      </c>
      <c r="U12" s="196">
        <v>1563</v>
      </c>
      <c r="V12" s="196">
        <v>1046</v>
      </c>
      <c r="W12" s="196">
        <v>517</v>
      </c>
      <c r="X12" s="149">
        <v>0</v>
      </c>
      <c r="Y12" s="72" t="s">
        <v>20</v>
      </c>
      <c r="Z12" s="73" t="s">
        <v>67</v>
      </c>
      <c r="AA12" s="74" t="s">
        <v>41</v>
      </c>
      <c r="AB12" s="125"/>
      <c r="AC12" s="76" t="str">
        <f t="shared" si="2"/>
        <v/>
      </c>
      <c r="AD12" s="76" t="str">
        <f t="shared" si="3"/>
        <v/>
      </c>
    </row>
    <row r="13" spans="1:30" s="77" customFormat="1" ht="33.75" customHeight="1">
      <c r="A13" s="216">
        <v>313</v>
      </c>
      <c r="B13" s="86" t="s">
        <v>66</v>
      </c>
      <c r="C13" s="68"/>
      <c r="D13" s="69" t="s">
        <v>22</v>
      </c>
      <c r="E13" s="141">
        <v>9</v>
      </c>
      <c r="F13" s="141">
        <v>6</v>
      </c>
      <c r="G13" s="141">
        <v>3</v>
      </c>
      <c r="H13" s="71">
        <v>0</v>
      </c>
      <c r="I13" s="141">
        <v>13</v>
      </c>
      <c r="J13" s="141">
        <v>8</v>
      </c>
      <c r="K13" s="141">
        <v>5</v>
      </c>
      <c r="L13" s="71">
        <v>0</v>
      </c>
      <c r="M13" s="141">
        <v>9</v>
      </c>
      <c r="N13" s="141">
        <v>6</v>
      </c>
      <c r="O13" s="141">
        <v>3</v>
      </c>
      <c r="P13" s="71">
        <v>0</v>
      </c>
      <c r="Q13" s="141">
        <v>8</v>
      </c>
      <c r="R13" s="141">
        <v>4</v>
      </c>
      <c r="S13" s="141">
        <v>4</v>
      </c>
      <c r="T13" s="71">
        <v>0</v>
      </c>
      <c r="U13" s="196">
        <v>8</v>
      </c>
      <c r="V13" s="196">
        <v>4</v>
      </c>
      <c r="W13" s="196">
        <v>4</v>
      </c>
      <c r="X13" s="149">
        <v>0</v>
      </c>
      <c r="Y13" s="72" t="s">
        <v>20</v>
      </c>
      <c r="Z13" s="73" t="s">
        <v>65</v>
      </c>
      <c r="AA13" s="97" t="s">
        <v>41</v>
      </c>
      <c r="AB13" s="125"/>
      <c r="AC13" s="76" t="str">
        <f t="shared" si="2"/>
        <v/>
      </c>
      <c r="AD13" s="76" t="str">
        <f t="shared" si="3"/>
        <v/>
      </c>
    </row>
    <row r="14" spans="1:30" s="77" customFormat="1" ht="33.75" customHeight="1">
      <c r="A14" s="213">
        <v>314</v>
      </c>
      <c r="B14" s="123" t="s">
        <v>64</v>
      </c>
      <c r="C14" s="89"/>
      <c r="D14" s="90" t="s">
        <v>22</v>
      </c>
      <c r="E14" s="142">
        <v>29</v>
      </c>
      <c r="F14" s="142">
        <v>11</v>
      </c>
      <c r="G14" s="142">
        <v>18</v>
      </c>
      <c r="H14" s="91">
        <v>0</v>
      </c>
      <c r="I14" s="142">
        <v>28</v>
      </c>
      <c r="J14" s="142">
        <v>11</v>
      </c>
      <c r="K14" s="142">
        <v>17</v>
      </c>
      <c r="L14" s="91">
        <v>0</v>
      </c>
      <c r="M14" s="142">
        <v>29</v>
      </c>
      <c r="N14" s="142">
        <v>13</v>
      </c>
      <c r="O14" s="142">
        <v>16</v>
      </c>
      <c r="P14" s="91">
        <v>0</v>
      </c>
      <c r="Q14" s="142">
        <v>29</v>
      </c>
      <c r="R14" s="142">
        <v>13</v>
      </c>
      <c r="S14" s="142">
        <v>16</v>
      </c>
      <c r="T14" s="91">
        <v>0</v>
      </c>
      <c r="U14" s="198">
        <f>W14+V14</f>
        <v>29</v>
      </c>
      <c r="V14" s="198">
        <v>14</v>
      </c>
      <c r="W14" s="198">
        <v>15</v>
      </c>
      <c r="X14" s="199">
        <v>0</v>
      </c>
      <c r="Y14" s="92" t="s">
        <v>20</v>
      </c>
      <c r="Z14" s="93" t="s">
        <v>63</v>
      </c>
      <c r="AA14" s="124" t="s">
        <v>41</v>
      </c>
      <c r="AB14" s="140"/>
      <c r="AC14" s="76" t="str">
        <f t="shared" si="2"/>
        <v/>
      </c>
      <c r="AD14" s="76" t="str">
        <f t="shared" si="3"/>
        <v/>
      </c>
    </row>
    <row r="15" spans="1:30" s="13" customFormat="1">
      <c r="A15" s="15"/>
      <c r="B15" s="36"/>
      <c r="C15" s="15"/>
      <c r="D15" s="15"/>
      <c r="E15" s="15"/>
      <c r="F15" s="15"/>
      <c r="G15" s="15"/>
      <c r="H15" s="15"/>
      <c r="I15" s="15"/>
      <c r="J15" s="15"/>
      <c r="K15" s="15"/>
      <c r="L15" s="15"/>
      <c r="M15" s="15"/>
      <c r="N15" s="15"/>
      <c r="O15" s="15"/>
      <c r="P15" s="15"/>
      <c r="Q15" s="15"/>
      <c r="R15" s="15"/>
      <c r="S15" s="15"/>
      <c r="T15" s="15"/>
      <c r="U15" s="15"/>
      <c r="V15" s="15"/>
      <c r="W15" s="15"/>
      <c r="X15" s="15"/>
      <c r="Y15" s="15"/>
      <c r="Z15" s="21"/>
      <c r="AA15" s="35"/>
      <c r="AB15" s="22"/>
    </row>
    <row r="16" spans="1:30" s="13" customFormat="1">
      <c r="A16" s="15"/>
      <c r="B16" s="36"/>
      <c r="C16" s="15"/>
      <c r="D16" s="15"/>
      <c r="E16" s="15"/>
      <c r="F16" s="15"/>
      <c r="G16" s="15"/>
      <c r="H16" s="15"/>
      <c r="I16" s="15"/>
      <c r="J16" s="15"/>
      <c r="K16" s="15"/>
      <c r="L16" s="15"/>
      <c r="M16" s="15"/>
      <c r="N16" s="15"/>
      <c r="O16" s="15"/>
      <c r="P16" s="15"/>
      <c r="Q16" s="15"/>
      <c r="R16" s="15"/>
      <c r="S16" s="15"/>
      <c r="T16" s="15"/>
      <c r="U16" s="15"/>
      <c r="V16" s="15"/>
      <c r="W16" s="15"/>
      <c r="X16" s="15"/>
      <c r="Y16" s="15"/>
      <c r="Z16" s="17"/>
      <c r="AA16" s="35"/>
      <c r="AB16" s="22"/>
    </row>
  </sheetData>
  <mergeCells count="15">
    <mergeCell ref="AB3:AB4"/>
    <mergeCell ref="AC3:AD3"/>
    <mergeCell ref="A1:AA1"/>
    <mergeCell ref="B2:D2"/>
    <mergeCell ref="A3:A4"/>
    <mergeCell ref="B3:C4"/>
    <mergeCell ref="D3:D4"/>
    <mergeCell ref="E3:H3"/>
    <mergeCell ref="I3:L3"/>
    <mergeCell ref="M3:P3"/>
    <mergeCell ref="Q3:T3"/>
    <mergeCell ref="U3:X3"/>
    <mergeCell ref="Y3:Y4"/>
    <mergeCell ref="Z3:Z4"/>
    <mergeCell ref="AA3:AA4"/>
  </mergeCells>
  <phoneticPr fontId="4" type="noConversion"/>
  <conditionalFormatting sqref="E3 I3 M3 Q3 U3">
    <cfRule type="cellIs" dxfId="12" priority="3" operator="equal">
      <formula>"…"</formula>
    </cfRule>
  </conditionalFormatting>
  <conditionalFormatting sqref="E4:X4">
    <cfRule type="cellIs" dxfId="11" priority="4" operator="equal">
      <formula>"…"</formula>
    </cfRule>
  </conditionalFormatting>
  <conditionalFormatting sqref="AC5:AD14">
    <cfRule type="cellIs" dxfId="10" priority="5" operator="equal">
      <formula>"…"</formula>
    </cfRule>
    <cfRule type="cellIs" dxfId="9" priority="6" operator="equal">
      <formula>"… "</formula>
    </cfRule>
  </conditionalFormatting>
  <pageMargins left="0.70866141732283472" right="0.70866141732283472" top="0.35433070866141736" bottom="0.74803149606299213" header="0.31496062992125984" footer="0.31496062992125984"/>
  <pageSetup paperSize="8" scale="59" fitToHeight="0" orientation="landscape" r:id="rId1"/>
  <headerFooter>
    <oddFooter>第 &amp;P 頁，共 &amp;N 頁</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14"/>
  <sheetViews>
    <sheetView view="pageBreakPreview" zoomScaleSheetLayoutView="100" workbookViewId="0">
      <selection activeCell="A3" sqref="A3:A12"/>
    </sheetView>
  </sheetViews>
  <sheetFormatPr defaultColWidth="9" defaultRowHeight="16.5"/>
  <cols>
    <col min="1" max="1" width="4.375" style="16" customWidth="1"/>
    <col min="2" max="2" width="7.75" style="16" customWidth="1"/>
    <col min="3" max="3" width="36.75" style="16" customWidth="1"/>
    <col min="4" max="5" width="8.75" style="16" customWidth="1"/>
    <col min="6" max="12" width="9.625" style="16" customWidth="1"/>
    <col min="13" max="24" width="9.75" style="16" customWidth="1"/>
    <col min="25" max="25" width="7.75" style="16" customWidth="1"/>
    <col min="26" max="26" width="40.75" style="29" customWidth="1"/>
    <col min="27" max="27" width="8.75" style="34" customWidth="1"/>
    <col min="28" max="28" width="16.5" style="19" customWidth="1"/>
    <col min="29" max="30" width="9" customWidth="1"/>
  </cols>
  <sheetData>
    <row r="1" spans="1:30" ht="25.5">
      <c r="A1" s="226" t="s">
        <v>203</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1"/>
    </row>
    <row r="2" spans="1:30">
      <c r="A2" s="38"/>
      <c r="B2" s="228"/>
      <c r="C2" s="228"/>
      <c r="D2" s="228"/>
      <c r="E2" s="20"/>
      <c r="F2" s="27"/>
      <c r="G2" s="27"/>
      <c r="H2" s="27"/>
      <c r="I2" s="27"/>
      <c r="J2" s="27"/>
      <c r="K2" s="27"/>
      <c r="L2" s="27"/>
      <c r="M2" s="27"/>
      <c r="N2" s="27"/>
      <c r="O2" s="27"/>
      <c r="P2" s="27"/>
      <c r="Q2" s="27"/>
      <c r="R2" s="27"/>
      <c r="S2" s="27"/>
      <c r="T2" s="27"/>
      <c r="U2" s="27"/>
      <c r="V2" s="27"/>
      <c r="W2" s="27"/>
      <c r="X2" s="27"/>
      <c r="Y2" s="26"/>
      <c r="Z2" s="30"/>
      <c r="AA2" s="37"/>
      <c r="AB2" s="8"/>
    </row>
    <row r="3" spans="1:30">
      <c r="A3" s="229" t="s">
        <v>0</v>
      </c>
      <c r="B3" s="229" t="s">
        <v>1</v>
      </c>
      <c r="C3" s="229"/>
      <c r="D3" s="229" t="s">
        <v>2</v>
      </c>
      <c r="E3" s="231" t="s">
        <v>3</v>
      </c>
      <c r="F3" s="232"/>
      <c r="G3" s="232"/>
      <c r="H3" s="233"/>
      <c r="I3" s="231" t="s">
        <v>217</v>
      </c>
      <c r="J3" s="232"/>
      <c r="K3" s="232"/>
      <c r="L3" s="233"/>
      <c r="M3" s="231" t="s">
        <v>218</v>
      </c>
      <c r="N3" s="232"/>
      <c r="O3" s="232"/>
      <c r="P3" s="233"/>
      <c r="Q3" s="231" t="s">
        <v>4</v>
      </c>
      <c r="R3" s="232"/>
      <c r="S3" s="232"/>
      <c r="T3" s="233"/>
      <c r="U3" s="229" t="s">
        <v>219</v>
      </c>
      <c r="V3" s="229"/>
      <c r="W3" s="229"/>
      <c r="X3" s="229"/>
      <c r="Y3" s="234" t="s">
        <v>5</v>
      </c>
      <c r="Z3" s="236" t="s">
        <v>6</v>
      </c>
      <c r="AA3" s="238" t="s">
        <v>202</v>
      </c>
      <c r="AB3" s="223" t="s">
        <v>8</v>
      </c>
      <c r="AC3" s="225" t="s">
        <v>9</v>
      </c>
      <c r="AD3" s="225"/>
    </row>
    <row r="4" spans="1:30">
      <c r="A4" s="230"/>
      <c r="B4" s="229"/>
      <c r="C4" s="229"/>
      <c r="D4" s="229"/>
      <c r="E4" s="9" t="s">
        <v>10</v>
      </c>
      <c r="F4" s="10" t="s">
        <v>11</v>
      </c>
      <c r="G4" s="10" t="s">
        <v>12</v>
      </c>
      <c r="H4" s="9" t="s">
        <v>13</v>
      </c>
      <c r="I4" s="9" t="s">
        <v>10</v>
      </c>
      <c r="J4" s="10" t="s">
        <v>11</v>
      </c>
      <c r="K4" s="10" t="s">
        <v>12</v>
      </c>
      <c r="L4" s="9" t="s">
        <v>13</v>
      </c>
      <c r="M4" s="9" t="s">
        <v>10</v>
      </c>
      <c r="N4" s="10" t="s">
        <v>11</v>
      </c>
      <c r="O4" s="10" t="s">
        <v>12</v>
      </c>
      <c r="P4" s="9" t="s">
        <v>13</v>
      </c>
      <c r="Q4" s="9" t="s">
        <v>10</v>
      </c>
      <c r="R4" s="10" t="s">
        <v>11</v>
      </c>
      <c r="S4" s="10" t="s">
        <v>12</v>
      </c>
      <c r="T4" s="9" t="s">
        <v>13</v>
      </c>
      <c r="U4" s="9" t="s">
        <v>10</v>
      </c>
      <c r="V4" s="10" t="s">
        <v>11</v>
      </c>
      <c r="W4" s="10" t="s">
        <v>12</v>
      </c>
      <c r="X4" s="9" t="s">
        <v>13</v>
      </c>
      <c r="Y4" s="235"/>
      <c r="Z4" s="237"/>
      <c r="AA4" s="238"/>
      <c r="AB4" s="224"/>
      <c r="AC4" s="11" t="s">
        <v>14</v>
      </c>
      <c r="AD4" s="11" t="s">
        <v>15</v>
      </c>
    </row>
    <row r="5" spans="1:30" ht="24" customHeight="1">
      <c r="A5" s="214"/>
      <c r="B5" s="100" t="s">
        <v>201</v>
      </c>
      <c r="C5" s="101"/>
      <c r="D5" s="79"/>
      <c r="E5" s="59"/>
      <c r="F5" s="60"/>
      <c r="G5" s="60"/>
      <c r="H5" s="60"/>
      <c r="I5" s="60"/>
      <c r="J5" s="60"/>
      <c r="K5" s="60"/>
      <c r="L5" s="60"/>
      <c r="M5" s="60"/>
      <c r="N5" s="60"/>
      <c r="O5" s="60"/>
      <c r="P5" s="60"/>
      <c r="Q5" s="60"/>
      <c r="R5" s="60"/>
      <c r="S5" s="60"/>
      <c r="T5" s="60"/>
      <c r="U5" s="60"/>
      <c r="V5" s="60"/>
      <c r="W5" s="60"/>
      <c r="X5" s="60"/>
      <c r="Y5" s="47"/>
      <c r="Z5" s="61" t="s">
        <v>16</v>
      </c>
      <c r="AA5" s="51"/>
      <c r="AB5" s="94"/>
      <c r="AC5" t="str">
        <f>IF(ISBLANK(V5),"",IF(IF(R5&lt;=S5,1,-1)*IF(V5&lt;=W5,1,-1)&lt;0,"請確認",""))</f>
        <v/>
      </c>
      <c r="AD5" t="str">
        <f t="shared" ref="AD5" si="0">IF(OR(ISBLANK(V5),ISBLANK(W5),ISTEXT(V5),ISTEXT(W5)),"",IF(OR((V5+W5)/(R5+S5)&gt;1.3,(V5+W5)/(R5+S5)&lt;0.7),"請備註",""))</f>
        <v/>
      </c>
    </row>
    <row r="6" spans="1:30" s="77" customFormat="1" ht="33.75" customHeight="1">
      <c r="A6" s="216">
        <v>318</v>
      </c>
      <c r="B6" s="67" t="s">
        <v>55</v>
      </c>
      <c r="C6" s="68"/>
      <c r="D6" s="69" t="s">
        <v>35</v>
      </c>
      <c r="E6" s="71">
        <v>322937</v>
      </c>
      <c r="F6" s="71">
        <v>172060</v>
      </c>
      <c r="G6" s="71">
        <v>150877</v>
      </c>
      <c r="H6" s="71">
        <v>0</v>
      </c>
      <c r="I6" s="71">
        <v>222664</v>
      </c>
      <c r="J6" s="71">
        <v>122450</v>
      </c>
      <c r="K6" s="71">
        <v>100214</v>
      </c>
      <c r="L6" s="71">
        <v>0</v>
      </c>
      <c r="M6" s="71">
        <v>142580</v>
      </c>
      <c r="N6" s="71">
        <v>77180</v>
      </c>
      <c r="O6" s="71">
        <v>65400</v>
      </c>
      <c r="P6" s="71">
        <v>0</v>
      </c>
      <c r="Q6" s="71">
        <v>156120</v>
      </c>
      <c r="R6" s="71">
        <v>82340</v>
      </c>
      <c r="S6" s="71">
        <v>73780</v>
      </c>
      <c r="T6" s="71">
        <v>0</v>
      </c>
      <c r="U6" s="149">
        <f>V6+W6</f>
        <v>188217</v>
      </c>
      <c r="V6" s="149">
        <f>103313-3743</f>
        <v>99570</v>
      </c>
      <c r="W6" s="149">
        <v>88647</v>
      </c>
      <c r="X6" s="71">
        <v>0</v>
      </c>
      <c r="Y6" s="72" t="s">
        <v>20</v>
      </c>
      <c r="Z6" s="73" t="s">
        <v>54</v>
      </c>
      <c r="AA6" s="74" t="s">
        <v>41</v>
      </c>
      <c r="AB6" s="125"/>
      <c r="AC6" s="76" t="str">
        <f t="shared" ref="AC6:AC10" si="1">IF(ISBLANK(V6),"",IF(IF(R6&lt;=S6,1,-1)*IF(V6&lt;=W6,1,-1)&lt;0,"請確認",""))</f>
        <v/>
      </c>
      <c r="AD6" s="76" t="str">
        <f t="shared" ref="AD6:AD10" si="2">IF(OR(ISBLANK(V6),ISBLANK(W6),ISTEXT(V6),ISTEXT(W6)),"",IF(OR((V6+W6)/(R6+S6)&gt;1.3,(V6+W6)/(R6+S6)&lt;0.7),"請備註",""))</f>
        <v/>
      </c>
    </row>
    <row r="7" spans="1:30" s="77" customFormat="1" ht="33.75" customHeight="1">
      <c r="A7" s="216">
        <v>319</v>
      </c>
      <c r="B7" s="67" t="s">
        <v>53</v>
      </c>
      <c r="C7" s="68"/>
      <c r="D7" s="69" t="s">
        <v>35</v>
      </c>
      <c r="E7" s="71">
        <v>17698</v>
      </c>
      <c r="F7" s="71">
        <v>10708</v>
      </c>
      <c r="G7" s="71">
        <v>6990</v>
      </c>
      <c r="H7" s="71">
        <v>0</v>
      </c>
      <c r="I7" s="71">
        <v>16224</v>
      </c>
      <c r="J7" s="71">
        <v>10239</v>
      </c>
      <c r="K7" s="71">
        <v>5985</v>
      </c>
      <c r="L7" s="71">
        <v>0</v>
      </c>
      <c r="M7" s="71">
        <v>9477</v>
      </c>
      <c r="N7" s="71">
        <v>6355</v>
      </c>
      <c r="O7" s="71">
        <v>3122</v>
      </c>
      <c r="P7" s="71">
        <v>0</v>
      </c>
      <c r="Q7" s="71">
        <v>13084</v>
      </c>
      <c r="R7" s="71">
        <v>8283</v>
      </c>
      <c r="S7" s="71">
        <v>4801</v>
      </c>
      <c r="T7" s="71">
        <v>0</v>
      </c>
      <c r="U7" s="149">
        <f>V7+W7</f>
        <v>16086</v>
      </c>
      <c r="V7" s="149">
        <v>10208</v>
      </c>
      <c r="W7" s="149">
        <v>5878</v>
      </c>
      <c r="X7" s="71">
        <v>0</v>
      </c>
      <c r="Y7" s="72" t="s">
        <v>20</v>
      </c>
      <c r="Z7" s="73" t="s">
        <v>52</v>
      </c>
      <c r="AA7" s="74" t="s">
        <v>41</v>
      </c>
      <c r="AB7" s="190"/>
      <c r="AC7" s="76" t="str">
        <f t="shared" si="1"/>
        <v/>
      </c>
      <c r="AD7" s="76" t="str">
        <f t="shared" si="2"/>
        <v/>
      </c>
    </row>
    <row r="8" spans="1:30" s="77" customFormat="1" ht="33.75" customHeight="1">
      <c r="A8" s="216">
        <v>320</v>
      </c>
      <c r="B8" s="67" t="s">
        <v>51</v>
      </c>
      <c r="C8" s="68"/>
      <c r="D8" s="69" t="s">
        <v>22</v>
      </c>
      <c r="E8" s="145">
        <v>2075</v>
      </c>
      <c r="F8" s="145">
        <v>1646</v>
      </c>
      <c r="G8" s="145">
        <v>429</v>
      </c>
      <c r="H8" s="71">
        <v>0</v>
      </c>
      <c r="I8" s="145">
        <v>2089</v>
      </c>
      <c r="J8" s="145">
        <v>1680</v>
      </c>
      <c r="K8" s="145">
        <v>409</v>
      </c>
      <c r="L8" s="71">
        <v>0</v>
      </c>
      <c r="M8" s="145">
        <v>1949</v>
      </c>
      <c r="N8" s="145">
        <v>1560</v>
      </c>
      <c r="O8" s="145">
        <v>389</v>
      </c>
      <c r="P8" s="71">
        <v>0</v>
      </c>
      <c r="Q8" s="145">
        <v>1544</v>
      </c>
      <c r="R8" s="145">
        <v>1181</v>
      </c>
      <c r="S8" s="145">
        <v>363</v>
      </c>
      <c r="T8" s="71">
        <v>0</v>
      </c>
      <c r="U8" s="200">
        <v>1839</v>
      </c>
      <c r="V8" s="200">
        <v>1467</v>
      </c>
      <c r="W8" s="200">
        <v>372</v>
      </c>
      <c r="X8" s="71">
        <v>0</v>
      </c>
      <c r="Y8" s="72" t="s">
        <v>20</v>
      </c>
      <c r="Z8" s="73" t="s">
        <v>50</v>
      </c>
      <c r="AA8" s="74" t="s">
        <v>41</v>
      </c>
      <c r="AB8" s="125"/>
      <c r="AC8" s="76" t="str">
        <f t="shared" si="1"/>
        <v/>
      </c>
      <c r="AD8" s="76" t="str">
        <f t="shared" si="2"/>
        <v/>
      </c>
    </row>
    <row r="9" spans="1:30" s="77" customFormat="1" ht="33.75" customHeight="1">
      <c r="A9" s="216">
        <v>321</v>
      </c>
      <c r="B9" s="86" t="s">
        <v>49</v>
      </c>
      <c r="C9" s="68"/>
      <c r="D9" s="69" t="s">
        <v>22</v>
      </c>
      <c r="E9" s="141">
        <v>13</v>
      </c>
      <c r="F9" s="141">
        <v>10</v>
      </c>
      <c r="G9" s="141">
        <v>3</v>
      </c>
      <c r="H9" s="71">
        <v>0</v>
      </c>
      <c r="I9" s="141">
        <v>14</v>
      </c>
      <c r="J9" s="141">
        <v>11</v>
      </c>
      <c r="K9" s="141">
        <v>3</v>
      </c>
      <c r="L9" s="71">
        <v>0</v>
      </c>
      <c r="M9" s="141">
        <v>14</v>
      </c>
      <c r="N9" s="141">
        <v>13</v>
      </c>
      <c r="O9" s="141">
        <v>1</v>
      </c>
      <c r="P9" s="71">
        <v>0</v>
      </c>
      <c r="Q9" s="141">
        <v>15</v>
      </c>
      <c r="R9" s="141">
        <v>11</v>
      </c>
      <c r="S9" s="141">
        <v>4</v>
      </c>
      <c r="T9" s="71">
        <v>0</v>
      </c>
      <c r="U9" s="196">
        <v>15</v>
      </c>
      <c r="V9" s="196">
        <v>11</v>
      </c>
      <c r="W9" s="196">
        <v>4</v>
      </c>
      <c r="X9" s="71">
        <v>0</v>
      </c>
      <c r="Y9" s="72" t="s">
        <v>20</v>
      </c>
      <c r="Z9" s="73" t="s">
        <v>48</v>
      </c>
      <c r="AA9" s="74" t="s">
        <v>41</v>
      </c>
      <c r="AB9" s="125"/>
      <c r="AC9" s="76" t="str">
        <f t="shared" si="1"/>
        <v/>
      </c>
      <c r="AD9" s="76" t="str">
        <f t="shared" si="2"/>
        <v/>
      </c>
    </row>
    <row r="10" spans="1:30" s="77" customFormat="1" ht="33.75" customHeight="1">
      <c r="A10" s="216">
        <v>322</v>
      </c>
      <c r="B10" s="67" t="s">
        <v>47</v>
      </c>
      <c r="C10" s="68"/>
      <c r="D10" s="69" t="s">
        <v>22</v>
      </c>
      <c r="E10" s="141">
        <v>60</v>
      </c>
      <c r="F10" s="141">
        <v>31</v>
      </c>
      <c r="G10" s="141">
        <v>29</v>
      </c>
      <c r="H10" s="71">
        <v>0</v>
      </c>
      <c r="I10" s="141">
        <v>86</v>
      </c>
      <c r="J10" s="141">
        <v>42</v>
      </c>
      <c r="K10" s="141">
        <v>44</v>
      </c>
      <c r="L10" s="71">
        <v>0</v>
      </c>
      <c r="M10" s="141">
        <v>41</v>
      </c>
      <c r="N10" s="141">
        <v>24</v>
      </c>
      <c r="O10" s="141">
        <v>17</v>
      </c>
      <c r="P10" s="71">
        <v>0</v>
      </c>
      <c r="Q10" s="141">
        <v>47</v>
      </c>
      <c r="R10" s="141">
        <v>24</v>
      </c>
      <c r="S10" s="141">
        <v>23</v>
      </c>
      <c r="T10" s="71">
        <v>0</v>
      </c>
      <c r="U10" s="141">
        <v>50</v>
      </c>
      <c r="V10" s="141">
        <v>26</v>
      </c>
      <c r="W10" s="141">
        <v>24</v>
      </c>
      <c r="X10" s="71">
        <v>0</v>
      </c>
      <c r="Y10" s="72" t="s">
        <v>20</v>
      </c>
      <c r="Z10" s="83" t="s">
        <v>46</v>
      </c>
      <c r="AA10" s="74" t="s">
        <v>41</v>
      </c>
      <c r="AB10" s="125"/>
      <c r="AC10" s="76" t="str">
        <f t="shared" si="1"/>
        <v/>
      </c>
      <c r="AD10" s="76" t="str">
        <f t="shared" si="2"/>
        <v/>
      </c>
    </row>
    <row r="11" spans="1:30" ht="24" customHeight="1">
      <c r="A11" s="215"/>
      <c r="B11" s="75" t="s">
        <v>30</v>
      </c>
      <c r="C11" s="80"/>
      <c r="D11" s="81"/>
      <c r="E11" s="63"/>
      <c r="F11" s="64"/>
      <c r="G11" s="64"/>
      <c r="H11" s="64"/>
      <c r="I11" s="64"/>
      <c r="J11" s="64"/>
      <c r="K11" s="64"/>
      <c r="L11" s="64"/>
      <c r="M11" s="64"/>
      <c r="N11" s="64"/>
      <c r="O11" s="64"/>
      <c r="P11" s="64"/>
      <c r="Q11" s="64"/>
      <c r="R11" s="64"/>
      <c r="S11" s="64"/>
      <c r="T11" s="64"/>
      <c r="U11" s="64"/>
      <c r="V11" s="64"/>
      <c r="W11" s="64"/>
      <c r="X11" s="64"/>
      <c r="Y11" s="50"/>
      <c r="Z11" s="61" t="s">
        <v>16</v>
      </c>
      <c r="AA11" s="65"/>
      <c r="AB11" s="94"/>
      <c r="AC11" t="str">
        <f>IF(ISBLANK(V11),"",IF(IF(R11&lt;=S11,1,-1)*IF(V11&lt;=W11,1,-1)&lt;0,"請確認",""))</f>
        <v/>
      </c>
      <c r="AD11" t="str">
        <f>IF(OR(ISBLANK(V11),ISBLANK(W11),ISTEXT(V11),ISTEXT(W11)),"",IF(OR((V11+W11)/(R11+S11)&gt;1.3,(V11+W11)/(R11+S11)&lt;0.7),"請備註",""))</f>
        <v/>
      </c>
    </row>
    <row r="12" spans="1:30" s="77" customFormat="1" ht="33.75" customHeight="1">
      <c r="A12" s="212">
        <v>358</v>
      </c>
      <c r="B12" s="151" t="s">
        <v>235</v>
      </c>
      <c r="C12" s="152"/>
      <c r="D12" s="153" t="s">
        <v>221</v>
      </c>
      <c r="E12" s="154">
        <v>108352</v>
      </c>
      <c r="F12" s="154">
        <v>74756</v>
      </c>
      <c r="G12" s="154">
        <v>33596</v>
      </c>
      <c r="H12" s="154">
        <v>0</v>
      </c>
      <c r="I12" s="154">
        <v>111283</v>
      </c>
      <c r="J12" s="154">
        <v>76904</v>
      </c>
      <c r="K12" s="154">
        <v>34379</v>
      </c>
      <c r="L12" s="154">
        <v>0</v>
      </c>
      <c r="M12" s="154">
        <v>116123</v>
      </c>
      <c r="N12" s="154">
        <v>80454</v>
      </c>
      <c r="O12" s="154">
        <v>35669</v>
      </c>
      <c r="P12" s="154">
        <v>0</v>
      </c>
      <c r="Q12" s="154">
        <v>117362</v>
      </c>
      <c r="R12" s="154">
        <v>81783</v>
      </c>
      <c r="S12" s="154">
        <v>35579</v>
      </c>
      <c r="T12" s="154">
        <v>0</v>
      </c>
      <c r="U12" s="155">
        <v>119961</v>
      </c>
      <c r="V12" s="155">
        <v>85123</v>
      </c>
      <c r="W12" s="155">
        <v>34838</v>
      </c>
      <c r="X12" s="155">
        <v>0</v>
      </c>
      <c r="Y12" s="156" t="s">
        <v>20</v>
      </c>
      <c r="Z12" s="157" t="s">
        <v>204</v>
      </c>
      <c r="AA12" s="158" t="s">
        <v>234</v>
      </c>
      <c r="AB12" s="191"/>
      <c r="AC12" s="76" t="str">
        <f t="shared" ref="AC12" si="3">IF(ISBLANK(V12),"",IF(IF(R12&lt;=S12,1,-1)*IF(V12&lt;=W12,1,-1)&lt;0,"請確認",""))</f>
        <v/>
      </c>
      <c r="AD12" s="76" t="str">
        <f t="shared" ref="AD12" si="4">IF(OR(ISBLANK(V12),ISBLANK(W12),ISTEXT(V12),ISTEXT(W12)),"",IF(OR((V12+W12)/(R12+S12)&gt;1.3,(V12+W12)/(R12+S12)&lt;0.7),"請備註",""))</f>
        <v/>
      </c>
    </row>
    <row r="13" spans="1:30" s="13" customFormat="1">
      <c r="A13" s="15"/>
      <c r="B13" s="36"/>
      <c r="C13" s="15"/>
      <c r="D13" s="15"/>
      <c r="E13" s="15"/>
      <c r="F13" s="15"/>
      <c r="G13" s="15"/>
      <c r="H13" s="15"/>
      <c r="I13" s="15"/>
      <c r="J13" s="15"/>
      <c r="K13" s="15"/>
      <c r="L13" s="15"/>
      <c r="M13" s="15"/>
      <c r="N13" s="15"/>
      <c r="O13" s="15"/>
      <c r="P13" s="15"/>
      <c r="Q13" s="15"/>
      <c r="R13" s="15"/>
      <c r="S13" s="15"/>
      <c r="T13" s="15"/>
      <c r="U13" s="15"/>
      <c r="V13" s="15"/>
      <c r="W13" s="15"/>
      <c r="X13" s="15"/>
      <c r="Y13" s="15"/>
      <c r="Z13" s="21"/>
      <c r="AA13" s="35"/>
      <c r="AB13" s="22"/>
    </row>
    <row r="14" spans="1:30" s="13" customFormat="1">
      <c r="A14" s="15"/>
      <c r="B14" s="36"/>
      <c r="C14" s="15"/>
      <c r="D14" s="15"/>
      <c r="E14" s="15"/>
      <c r="F14" s="15"/>
      <c r="G14" s="15"/>
      <c r="H14" s="15"/>
      <c r="I14" s="15"/>
      <c r="J14" s="15"/>
      <c r="K14" s="15"/>
      <c r="L14" s="15"/>
      <c r="M14" s="15"/>
      <c r="N14" s="15"/>
      <c r="O14" s="15"/>
      <c r="P14" s="15"/>
      <c r="Q14" s="15"/>
      <c r="R14" s="15"/>
      <c r="S14" s="15"/>
      <c r="T14" s="15"/>
      <c r="U14" s="15"/>
      <c r="V14" s="15"/>
      <c r="W14" s="15"/>
      <c r="X14" s="15"/>
      <c r="Y14" s="15"/>
      <c r="Z14" s="17"/>
      <c r="AA14" s="35"/>
      <c r="AB14" s="22"/>
    </row>
  </sheetData>
  <mergeCells count="15">
    <mergeCell ref="AB3:AB4"/>
    <mergeCell ref="AC3:AD3"/>
    <mergeCell ref="A1:AA1"/>
    <mergeCell ref="B2:D2"/>
    <mergeCell ref="A3:A4"/>
    <mergeCell ref="B3:C4"/>
    <mergeCell ref="D3:D4"/>
    <mergeCell ref="E3:H3"/>
    <mergeCell ref="I3:L3"/>
    <mergeCell ref="M3:P3"/>
    <mergeCell ref="Q3:T3"/>
    <mergeCell ref="U3:X3"/>
    <mergeCell ref="Y3:Y4"/>
    <mergeCell ref="Z3:Z4"/>
    <mergeCell ref="AA3:AA4"/>
  </mergeCells>
  <phoneticPr fontId="4" type="noConversion"/>
  <conditionalFormatting sqref="E3 I3 M3 Q3 U3">
    <cfRule type="cellIs" dxfId="8" priority="7" operator="equal">
      <formula>"…"</formula>
    </cfRule>
  </conditionalFormatting>
  <conditionalFormatting sqref="E4:X4">
    <cfRule type="cellIs" dxfId="7" priority="8" operator="equal">
      <formula>"…"</formula>
    </cfRule>
  </conditionalFormatting>
  <conditionalFormatting sqref="AC5:AD12">
    <cfRule type="cellIs" dxfId="6" priority="1" operator="equal">
      <formula>"… "</formula>
    </cfRule>
    <cfRule type="cellIs" dxfId="5" priority="2" operator="equal">
      <formula>"…"</formula>
    </cfRule>
  </conditionalFormatting>
  <pageMargins left="0.70866141732283472" right="0.70866141732283472" top="0.35433070866141736" bottom="0.74803149606299213" header="0.31496062992125984" footer="0.31496062992125984"/>
  <pageSetup paperSize="8" scale="59" fitToHeight="0" orientation="landscape" r:id="rId1"/>
  <headerFooter>
    <oddFooter>第 &amp;P 頁，共 &amp;N 頁</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129"/>
  <sheetViews>
    <sheetView view="pageBreakPreview" zoomScaleSheetLayoutView="100" workbookViewId="0">
      <selection activeCell="L14" sqref="L14"/>
    </sheetView>
  </sheetViews>
  <sheetFormatPr defaultColWidth="9" defaultRowHeight="16.5"/>
  <cols>
    <col min="1" max="1" width="4.375" style="15" customWidth="1"/>
    <col min="2" max="2" width="7.75" style="16" customWidth="1"/>
    <col min="3" max="3" width="36.75" style="16" customWidth="1"/>
    <col min="4" max="4" width="8.75" style="16" customWidth="1"/>
    <col min="5" max="5" width="8.875" style="16" customWidth="1"/>
    <col min="6" max="12" width="9.5" style="16" customWidth="1"/>
    <col min="13" max="24" width="9.75" style="16" customWidth="1"/>
    <col min="25" max="25" width="7.75" style="16" customWidth="1"/>
    <col min="26" max="26" width="40.75" style="17" customWidth="1"/>
    <col min="27" max="27" width="8.75" style="18" customWidth="1"/>
    <col min="28" max="28" width="16" style="19" customWidth="1"/>
    <col min="29" max="30" width="9" customWidth="1"/>
  </cols>
  <sheetData>
    <row r="1" spans="1:30" ht="25.5">
      <c r="A1" s="226" t="s">
        <v>29</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1"/>
    </row>
    <row r="2" spans="1:30">
      <c r="A2" s="28"/>
      <c r="B2" s="228"/>
      <c r="C2" s="228"/>
      <c r="D2" s="228"/>
      <c r="E2" s="20"/>
      <c r="F2" s="27"/>
      <c r="G2" s="27"/>
      <c r="H2" s="27"/>
      <c r="I2" s="27"/>
      <c r="J2" s="27"/>
      <c r="K2" s="27"/>
      <c r="L2" s="27"/>
      <c r="M2" s="27"/>
      <c r="N2" s="27"/>
      <c r="O2" s="27"/>
      <c r="P2" s="27"/>
      <c r="Q2" s="27"/>
      <c r="R2" s="27"/>
      <c r="S2" s="27"/>
      <c r="T2" s="27"/>
      <c r="U2" s="27"/>
      <c r="V2" s="27"/>
      <c r="W2" s="27"/>
      <c r="X2" s="27"/>
      <c r="Y2" s="26"/>
      <c r="Z2" s="6"/>
      <c r="AA2" s="25"/>
      <c r="AB2" s="8"/>
    </row>
    <row r="3" spans="1:30">
      <c r="A3" s="229" t="s">
        <v>0</v>
      </c>
      <c r="B3" s="229" t="s">
        <v>1</v>
      </c>
      <c r="C3" s="229"/>
      <c r="D3" s="229" t="s">
        <v>2</v>
      </c>
      <c r="E3" s="231" t="s">
        <v>3</v>
      </c>
      <c r="F3" s="232"/>
      <c r="G3" s="232"/>
      <c r="H3" s="233"/>
      <c r="I3" s="231" t="s">
        <v>217</v>
      </c>
      <c r="J3" s="232"/>
      <c r="K3" s="232"/>
      <c r="L3" s="233"/>
      <c r="M3" s="231" t="s">
        <v>218</v>
      </c>
      <c r="N3" s="232"/>
      <c r="O3" s="232"/>
      <c r="P3" s="233"/>
      <c r="Q3" s="231" t="s">
        <v>4</v>
      </c>
      <c r="R3" s="232"/>
      <c r="S3" s="232"/>
      <c r="T3" s="233"/>
      <c r="U3" s="229" t="s">
        <v>219</v>
      </c>
      <c r="V3" s="229"/>
      <c r="W3" s="229"/>
      <c r="X3" s="229"/>
      <c r="Y3" s="234" t="s">
        <v>5</v>
      </c>
      <c r="Z3" s="236" t="s">
        <v>6</v>
      </c>
      <c r="AA3" s="244" t="s">
        <v>7</v>
      </c>
      <c r="AB3" s="223" t="s">
        <v>8</v>
      </c>
      <c r="AC3" s="225" t="s">
        <v>9</v>
      </c>
      <c r="AD3" s="225"/>
    </row>
    <row r="4" spans="1:30">
      <c r="A4" s="230"/>
      <c r="B4" s="229"/>
      <c r="C4" s="229"/>
      <c r="D4" s="229"/>
      <c r="E4" s="9" t="s">
        <v>10</v>
      </c>
      <c r="F4" s="10" t="s">
        <v>11</v>
      </c>
      <c r="G4" s="10" t="s">
        <v>12</v>
      </c>
      <c r="H4" s="9" t="s">
        <v>13</v>
      </c>
      <c r="I4" s="9" t="s">
        <v>10</v>
      </c>
      <c r="J4" s="10" t="s">
        <v>11</v>
      </c>
      <c r="K4" s="10" t="s">
        <v>12</v>
      </c>
      <c r="L4" s="9" t="s">
        <v>13</v>
      </c>
      <c r="M4" s="9" t="s">
        <v>10</v>
      </c>
      <c r="N4" s="10" t="s">
        <v>11</v>
      </c>
      <c r="O4" s="10" t="s">
        <v>12</v>
      </c>
      <c r="P4" s="9" t="s">
        <v>13</v>
      </c>
      <c r="Q4" s="9" t="s">
        <v>10</v>
      </c>
      <c r="R4" s="10" t="s">
        <v>11</v>
      </c>
      <c r="S4" s="10" t="s">
        <v>12</v>
      </c>
      <c r="T4" s="9" t="s">
        <v>13</v>
      </c>
      <c r="U4" s="9" t="s">
        <v>10</v>
      </c>
      <c r="V4" s="10" t="s">
        <v>11</v>
      </c>
      <c r="W4" s="10" t="s">
        <v>12</v>
      </c>
      <c r="X4" s="9" t="s">
        <v>13</v>
      </c>
      <c r="Y4" s="235"/>
      <c r="Z4" s="237"/>
      <c r="AA4" s="244"/>
      <c r="AB4" s="224"/>
      <c r="AC4" s="11" t="s">
        <v>14</v>
      </c>
      <c r="AD4" s="11" t="s">
        <v>15</v>
      </c>
    </row>
    <row r="5" spans="1:30" ht="24" customHeight="1">
      <c r="A5" s="214"/>
      <c r="B5" s="182" t="s">
        <v>28</v>
      </c>
      <c r="C5" s="183"/>
      <c r="D5" s="184"/>
      <c r="E5" s="159"/>
      <c r="F5" s="160"/>
      <c r="G5" s="160"/>
      <c r="H5" s="160"/>
      <c r="I5" s="160"/>
      <c r="J5" s="160"/>
      <c r="K5" s="160"/>
      <c r="L5" s="160"/>
      <c r="M5" s="160"/>
      <c r="N5" s="160"/>
      <c r="O5" s="160"/>
      <c r="P5" s="160"/>
      <c r="Q5" s="160"/>
      <c r="R5" s="160"/>
      <c r="S5" s="160"/>
      <c r="T5" s="160"/>
      <c r="U5" s="160"/>
      <c r="V5" s="160"/>
      <c r="W5" s="160"/>
      <c r="X5" s="160"/>
      <c r="Y5" s="47"/>
      <c r="Z5" s="61"/>
      <c r="AA5" s="48"/>
      <c r="AB5" s="94"/>
      <c r="AC5" t="str">
        <f t="shared" ref="AC5" si="0">IF(ISBLANK(V5),"",IF(IF(R5&lt;=S5,1,-1)*IF(V5&lt;=W5,1,-1)&lt;0,"請確認",""))</f>
        <v/>
      </c>
      <c r="AD5" t="str">
        <f t="shared" ref="AD5" si="1">IF(OR(ISBLANK(V5),ISBLANK(W5),ISTEXT(V5),ISTEXT(W5)),"",IF(OR((V5+W5)/(R5+S5)&gt;1.3,(V5+W5)/(R5+S5)&lt;0.7),"請備註",""))</f>
        <v/>
      </c>
    </row>
    <row r="6" spans="1:30" s="77" customFormat="1" ht="33.75" customHeight="1">
      <c r="A6" s="216">
        <v>228</v>
      </c>
      <c r="B6" s="146" t="s">
        <v>224</v>
      </c>
      <c r="C6" s="161"/>
      <c r="D6" s="148" t="s">
        <v>220</v>
      </c>
      <c r="E6" s="149">
        <v>973</v>
      </c>
      <c r="F6" s="149">
        <v>764</v>
      </c>
      <c r="G6" s="149">
        <v>209</v>
      </c>
      <c r="H6" s="149">
        <v>0</v>
      </c>
      <c r="I6" s="149">
        <v>1000</v>
      </c>
      <c r="J6" s="149">
        <v>773</v>
      </c>
      <c r="K6" s="149">
        <v>227</v>
      </c>
      <c r="L6" s="149">
        <v>0</v>
      </c>
      <c r="M6" s="149">
        <v>864</v>
      </c>
      <c r="N6" s="149">
        <v>705</v>
      </c>
      <c r="O6" s="149">
        <v>158</v>
      </c>
      <c r="P6" s="149">
        <v>1</v>
      </c>
      <c r="Q6" s="192">
        <v>898</v>
      </c>
      <c r="R6" s="149">
        <v>753</v>
      </c>
      <c r="S6" s="149">
        <v>143</v>
      </c>
      <c r="T6" s="192">
        <v>2</v>
      </c>
      <c r="U6" s="12">
        <v>970</v>
      </c>
      <c r="V6" s="12">
        <v>787</v>
      </c>
      <c r="W6" s="12">
        <v>181</v>
      </c>
      <c r="X6" s="12">
        <v>2</v>
      </c>
      <c r="Y6" s="82"/>
      <c r="Z6" s="162" t="s">
        <v>260</v>
      </c>
      <c r="AA6" s="122" t="s">
        <v>23</v>
      </c>
      <c r="AB6" s="125"/>
      <c r="AC6" s="76" t="str">
        <f t="shared" ref="AC6:AC27" si="2">IF(ISBLANK(V6),"",IF(IF(R6&lt;=S6,1,-1)*IF(V6&lt;=W6,1,-1)&lt;0,"請確認",""))</f>
        <v/>
      </c>
      <c r="AD6" s="76" t="str">
        <f t="shared" ref="AD6:AD31" si="3">IF(OR(ISBLANK(V6),ISBLANK(W6),ISTEXT(V6),ISTEXT(W6)),"",IF(OR((V6+W6)/(R6+S6)&gt;1.3,(V6+W6)/(R6+S6)&lt;0.7),"請備註",""))</f>
        <v/>
      </c>
    </row>
    <row r="7" spans="1:30" s="77" customFormat="1" ht="33.75" customHeight="1">
      <c r="A7" s="216">
        <v>229</v>
      </c>
      <c r="B7" s="163" t="s">
        <v>259</v>
      </c>
      <c r="C7" s="147"/>
      <c r="D7" s="148"/>
      <c r="E7" s="12">
        <f>E8+E9+E18</f>
        <v>973</v>
      </c>
      <c r="F7" s="12">
        <f t="shared" ref="F7:P7" si="4">F8+F9+F18</f>
        <v>764</v>
      </c>
      <c r="G7" s="12">
        <f t="shared" si="4"/>
        <v>209</v>
      </c>
      <c r="H7" s="12">
        <f t="shared" si="4"/>
        <v>0</v>
      </c>
      <c r="I7" s="12">
        <f>I8+I9+I18</f>
        <v>1000</v>
      </c>
      <c r="J7" s="12">
        <f t="shared" ref="J7:K7" si="5">J8+J9+J18</f>
        <v>773</v>
      </c>
      <c r="K7" s="12">
        <f t="shared" si="5"/>
        <v>227</v>
      </c>
      <c r="L7" s="12">
        <f t="shared" si="4"/>
        <v>0</v>
      </c>
      <c r="M7" s="12">
        <f t="shared" si="4"/>
        <v>864</v>
      </c>
      <c r="N7" s="12">
        <f t="shared" si="4"/>
        <v>705</v>
      </c>
      <c r="O7" s="12">
        <f t="shared" si="4"/>
        <v>158</v>
      </c>
      <c r="P7" s="12">
        <f t="shared" si="4"/>
        <v>1</v>
      </c>
      <c r="Q7" s="12">
        <f t="shared" ref="Q7:X7" si="6">Q8+Q9+Q18</f>
        <v>898</v>
      </c>
      <c r="R7" s="41">
        <f t="shared" si="6"/>
        <v>753</v>
      </c>
      <c r="S7" s="41">
        <f t="shared" si="6"/>
        <v>143</v>
      </c>
      <c r="T7" s="41">
        <f t="shared" si="6"/>
        <v>2</v>
      </c>
      <c r="U7" s="41">
        <f t="shared" si="6"/>
        <v>970</v>
      </c>
      <c r="V7" s="41">
        <f t="shared" si="6"/>
        <v>787</v>
      </c>
      <c r="W7" s="41">
        <f t="shared" si="6"/>
        <v>181</v>
      </c>
      <c r="X7" s="41">
        <f t="shared" si="6"/>
        <v>2</v>
      </c>
      <c r="Y7" s="82"/>
      <c r="Z7" s="110"/>
      <c r="AA7" s="74" t="s">
        <v>244</v>
      </c>
      <c r="AB7" s="125"/>
      <c r="AC7" s="76" t="str">
        <f t="shared" si="2"/>
        <v/>
      </c>
      <c r="AD7" s="76" t="str">
        <f t="shared" si="3"/>
        <v/>
      </c>
    </row>
    <row r="8" spans="1:30" s="77" customFormat="1" ht="33.75" customHeight="1">
      <c r="A8" s="216"/>
      <c r="B8" s="164" t="s">
        <v>261</v>
      </c>
      <c r="C8" s="147"/>
      <c r="D8" s="148"/>
      <c r="E8" s="12">
        <v>880</v>
      </c>
      <c r="F8" s="12">
        <v>686</v>
      </c>
      <c r="G8" s="12">
        <v>194</v>
      </c>
      <c r="H8" s="12">
        <v>0</v>
      </c>
      <c r="I8" s="12">
        <v>909</v>
      </c>
      <c r="J8" s="12">
        <v>708</v>
      </c>
      <c r="K8" s="12">
        <v>201</v>
      </c>
      <c r="L8" s="12">
        <v>0</v>
      </c>
      <c r="M8" s="12">
        <v>781</v>
      </c>
      <c r="N8" s="12">
        <v>635</v>
      </c>
      <c r="O8" s="12">
        <v>145</v>
      </c>
      <c r="P8" s="12">
        <v>1</v>
      </c>
      <c r="Q8" s="12">
        <f>R8+S8+T8</f>
        <v>792</v>
      </c>
      <c r="R8" s="41">
        <v>661</v>
      </c>
      <c r="S8" s="41">
        <v>130</v>
      </c>
      <c r="T8" s="41">
        <v>1</v>
      </c>
      <c r="U8" s="12">
        <f>V8+W8+X8</f>
        <v>846</v>
      </c>
      <c r="V8" s="12">
        <v>679</v>
      </c>
      <c r="W8" s="12">
        <v>165</v>
      </c>
      <c r="X8" s="12">
        <v>2</v>
      </c>
      <c r="Y8" s="82"/>
      <c r="Z8" s="162" t="s">
        <v>272</v>
      </c>
      <c r="AA8" s="74"/>
      <c r="AB8" s="125"/>
      <c r="AC8" s="76" t="str">
        <f t="shared" si="2"/>
        <v/>
      </c>
      <c r="AD8" s="76" t="str">
        <f t="shared" si="3"/>
        <v/>
      </c>
    </row>
    <row r="9" spans="1:30" s="77" customFormat="1" ht="33.75" customHeight="1">
      <c r="A9" s="216"/>
      <c r="B9" s="164" t="s">
        <v>262</v>
      </c>
      <c r="C9" s="147"/>
      <c r="D9" s="148"/>
      <c r="E9" s="12">
        <f>F9+G9</f>
        <v>81</v>
      </c>
      <c r="F9" s="12">
        <f t="shared" ref="F9:P9" si="7">SUM(F10:F17)</f>
        <v>69</v>
      </c>
      <c r="G9" s="12">
        <f t="shared" si="7"/>
        <v>12</v>
      </c>
      <c r="H9" s="12">
        <f t="shared" si="7"/>
        <v>0</v>
      </c>
      <c r="I9" s="12">
        <f>J9+K9</f>
        <v>78</v>
      </c>
      <c r="J9" s="12">
        <f t="shared" si="7"/>
        <v>57</v>
      </c>
      <c r="K9" s="12">
        <f t="shared" si="7"/>
        <v>21</v>
      </c>
      <c r="L9" s="12">
        <f t="shared" si="7"/>
        <v>0</v>
      </c>
      <c r="M9" s="12">
        <f>N9+O9</f>
        <v>77</v>
      </c>
      <c r="N9" s="12">
        <f t="shared" si="7"/>
        <v>64</v>
      </c>
      <c r="O9" s="12">
        <f t="shared" si="7"/>
        <v>13</v>
      </c>
      <c r="P9" s="12">
        <f t="shared" si="7"/>
        <v>0</v>
      </c>
      <c r="Q9" s="12">
        <f>R9+S9+T9</f>
        <v>97</v>
      </c>
      <c r="R9" s="41">
        <f t="shared" ref="R9:T9" si="8">SUM(R10:R17)</f>
        <v>84</v>
      </c>
      <c r="S9" s="41">
        <f t="shared" si="8"/>
        <v>13</v>
      </c>
      <c r="T9" s="41">
        <f t="shared" si="8"/>
        <v>0</v>
      </c>
      <c r="U9" s="12">
        <f t="shared" ref="U9:U19" si="9">V9+W9+X9</f>
        <v>117</v>
      </c>
      <c r="V9" s="41">
        <f t="shared" ref="V9:X9" si="10">SUM(V10:V17)</f>
        <v>101</v>
      </c>
      <c r="W9" s="41">
        <f t="shared" si="10"/>
        <v>16</v>
      </c>
      <c r="X9" s="41">
        <f t="shared" si="10"/>
        <v>0</v>
      </c>
      <c r="Y9" s="82"/>
      <c r="Z9" s="162" t="s">
        <v>273</v>
      </c>
      <c r="AA9" s="74"/>
      <c r="AB9" s="125"/>
      <c r="AC9" s="76" t="str">
        <f t="shared" si="2"/>
        <v/>
      </c>
      <c r="AD9" s="76" t="str">
        <f t="shared" si="3"/>
        <v/>
      </c>
    </row>
    <row r="10" spans="1:30" s="77" customFormat="1" ht="33.75" customHeight="1">
      <c r="A10" s="216"/>
      <c r="B10" s="164"/>
      <c r="C10" s="165" t="s">
        <v>263</v>
      </c>
      <c r="D10" s="148"/>
      <c r="E10" s="12">
        <f t="shared" ref="E10:E18" si="11">F10+G10</f>
        <v>38</v>
      </c>
      <c r="F10" s="12">
        <v>31</v>
      </c>
      <c r="G10" s="12">
        <v>7</v>
      </c>
      <c r="H10" s="12">
        <v>0</v>
      </c>
      <c r="I10" s="12">
        <f t="shared" ref="I10:I18" si="12">J10+K10</f>
        <v>40</v>
      </c>
      <c r="J10" s="12">
        <v>26</v>
      </c>
      <c r="K10" s="12">
        <v>14</v>
      </c>
      <c r="L10" s="12">
        <v>0</v>
      </c>
      <c r="M10" s="12">
        <f t="shared" ref="M10:M18" si="13">N10+O10</f>
        <v>37</v>
      </c>
      <c r="N10" s="12">
        <v>29</v>
      </c>
      <c r="O10" s="12">
        <v>8</v>
      </c>
      <c r="P10" s="12">
        <v>0</v>
      </c>
      <c r="Q10" s="12">
        <f t="shared" ref="Q10:Q18" si="14">R10+S10+T10</f>
        <v>42</v>
      </c>
      <c r="R10" s="41">
        <v>35</v>
      </c>
      <c r="S10" s="41">
        <v>7</v>
      </c>
      <c r="T10" s="41">
        <v>0</v>
      </c>
      <c r="U10" s="12">
        <f t="shared" si="9"/>
        <v>51</v>
      </c>
      <c r="V10" s="12">
        <v>41</v>
      </c>
      <c r="W10" s="12">
        <v>10</v>
      </c>
      <c r="X10" s="12">
        <v>0</v>
      </c>
      <c r="Y10" s="82"/>
      <c r="Z10" s="162" t="s">
        <v>274</v>
      </c>
      <c r="AA10" s="74"/>
      <c r="AB10" s="125"/>
      <c r="AC10" s="76" t="str">
        <f t="shared" si="2"/>
        <v/>
      </c>
      <c r="AD10" s="76" t="str">
        <f t="shared" si="3"/>
        <v/>
      </c>
    </row>
    <row r="11" spans="1:30" s="77" customFormat="1" ht="33.75" customHeight="1">
      <c r="A11" s="216"/>
      <c r="B11" s="164" t="s">
        <v>261</v>
      </c>
      <c r="C11" s="165" t="s">
        <v>264</v>
      </c>
      <c r="D11" s="148"/>
      <c r="E11" s="12">
        <f t="shared" si="11"/>
        <v>2</v>
      </c>
      <c r="F11" s="12">
        <v>1</v>
      </c>
      <c r="G11" s="12">
        <v>1</v>
      </c>
      <c r="H11" s="12">
        <v>0</v>
      </c>
      <c r="I11" s="12">
        <f t="shared" si="12"/>
        <v>3</v>
      </c>
      <c r="J11" s="12">
        <v>3</v>
      </c>
      <c r="K11" s="12">
        <v>0</v>
      </c>
      <c r="L11" s="12">
        <v>0</v>
      </c>
      <c r="M11" s="12">
        <f t="shared" si="13"/>
        <v>2</v>
      </c>
      <c r="N11" s="12">
        <v>2</v>
      </c>
      <c r="O11" s="12">
        <v>0</v>
      </c>
      <c r="P11" s="12">
        <v>0</v>
      </c>
      <c r="Q11" s="12">
        <f t="shared" si="14"/>
        <v>0</v>
      </c>
      <c r="R11" s="41">
        <v>0</v>
      </c>
      <c r="S11" s="41">
        <v>0</v>
      </c>
      <c r="T11" s="41">
        <v>0</v>
      </c>
      <c r="U11" s="12">
        <f t="shared" si="9"/>
        <v>2</v>
      </c>
      <c r="V11" s="12">
        <v>2</v>
      </c>
      <c r="W11" s="12">
        <v>0</v>
      </c>
      <c r="X11" s="12">
        <v>0</v>
      </c>
      <c r="Y11" s="82"/>
      <c r="Z11" s="162" t="s">
        <v>275</v>
      </c>
      <c r="AA11" s="74"/>
      <c r="AB11" s="125"/>
      <c r="AC11" s="76" t="str">
        <f t="shared" si="2"/>
        <v>請確認</v>
      </c>
      <c r="AD11" s="76" t="e">
        <f t="shared" si="3"/>
        <v>#DIV/0!</v>
      </c>
    </row>
    <row r="12" spans="1:30" s="77" customFormat="1" ht="33.75" customHeight="1">
      <c r="A12" s="216"/>
      <c r="B12" s="164" t="s">
        <v>261</v>
      </c>
      <c r="C12" s="165" t="s">
        <v>265</v>
      </c>
      <c r="D12" s="148"/>
      <c r="E12" s="12">
        <f t="shared" si="11"/>
        <v>24</v>
      </c>
      <c r="F12" s="12">
        <v>22</v>
      </c>
      <c r="G12" s="12">
        <v>2</v>
      </c>
      <c r="H12" s="12">
        <v>0</v>
      </c>
      <c r="I12" s="12">
        <f t="shared" si="12"/>
        <v>25</v>
      </c>
      <c r="J12" s="12">
        <v>20</v>
      </c>
      <c r="K12" s="12">
        <v>5</v>
      </c>
      <c r="L12" s="12">
        <v>0</v>
      </c>
      <c r="M12" s="12">
        <f t="shared" si="13"/>
        <v>24</v>
      </c>
      <c r="N12" s="12">
        <v>21</v>
      </c>
      <c r="O12" s="12">
        <v>3</v>
      </c>
      <c r="P12" s="12">
        <v>0</v>
      </c>
      <c r="Q12" s="12">
        <f t="shared" si="14"/>
        <v>33</v>
      </c>
      <c r="R12" s="41">
        <v>32</v>
      </c>
      <c r="S12" s="41">
        <v>1</v>
      </c>
      <c r="T12" s="41">
        <v>0</v>
      </c>
      <c r="U12" s="12">
        <f t="shared" si="9"/>
        <v>34</v>
      </c>
      <c r="V12" s="12">
        <v>32</v>
      </c>
      <c r="W12" s="12">
        <v>2</v>
      </c>
      <c r="X12" s="12">
        <v>0</v>
      </c>
      <c r="Y12" s="82"/>
      <c r="Z12" s="162" t="s">
        <v>276</v>
      </c>
      <c r="AA12" s="74"/>
      <c r="AB12" s="125"/>
      <c r="AC12" s="76" t="str">
        <f t="shared" si="2"/>
        <v/>
      </c>
      <c r="AD12" s="76" t="str">
        <f t="shared" si="3"/>
        <v/>
      </c>
    </row>
    <row r="13" spans="1:30" s="77" customFormat="1" ht="33.75" customHeight="1">
      <c r="A13" s="216"/>
      <c r="B13" s="164" t="s">
        <v>261</v>
      </c>
      <c r="C13" s="165" t="s">
        <v>266</v>
      </c>
      <c r="D13" s="148"/>
      <c r="E13" s="12">
        <f t="shared" si="11"/>
        <v>0</v>
      </c>
      <c r="F13" s="12">
        <v>0</v>
      </c>
      <c r="G13" s="12">
        <v>0</v>
      </c>
      <c r="H13" s="12">
        <v>0</v>
      </c>
      <c r="I13" s="12">
        <f t="shared" si="12"/>
        <v>0</v>
      </c>
      <c r="J13" s="12">
        <v>0</v>
      </c>
      <c r="K13" s="12">
        <v>0</v>
      </c>
      <c r="L13" s="12">
        <v>0</v>
      </c>
      <c r="M13" s="12">
        <f t="shared" si="13"/>
        <v>0</v>
      </c>
      <c r="N13" s="12">
        <v>0</v>
      </c>
      <c r="O13" s="12">
        <v>0</v>
      </c>
      <c r="P13" s="12">
        <v>0</v>
      </c>
      <c r="Q13" s="12">
        <f t="shared" si="14"/>
        <v>1</v>
      </c>
      <c r="R13" s="41">
        <v>1</v>
      </c>
      <c r="S13" s="41">
        <v>0</v>
      </c>
      <c r="T13" s="41">
        <v>0</v>
      </c>
      <c r="U13" s="12">
        <f t="shared" si="9"/>
        <v>1</v>
      </c>
      <c r="V13" s="12">
        <v>1</v>
      </c>
      <c r="W13" s="12">
        <v>0</v>
      </c>
      <c r="X13" s="12">
        <v>0</v>
      </c>
      <c r="Y13" s="82"/>
      <c r="Z13" s="162" t="s">
        <v>277</v>
      </c>
      <c r="AA13" s="74"/>
      <c r="AB13" s="125"/>
      <c r="AC13" s="76" t="str">
        <f t="shared" si="2"/>
        <v/>
      </c>
      <c r="AD13" s="76" t="str">
        <f t="shared" si="3"/>
        <v/>
      </c>
    </row>
    <row r="14" spans="1:30" s="77" customFormat="1" ht="33.75" customHeight="1">
      <c r="A14" s="216"/>
      <c r="B14" s="164" t="s">
        <v>261</v>
      </c>
      <c r="C14" s="165" t="s">
        <v>267</v>
      </c>
      <c r="D14" s="148"/>
      <c r="E14" s="12">
        <f t="shared" si="11"/>
        <v>1</v>
      </c>
      <c r="F14" s="12">
        <v>1</v>
      </c>
      <c r="G14" s="12">
        <v>0</v>
      </c>
      <c r="H14" s="12">
        <v>0</v>
      </c>
      <c r="I14" s="12">
        <f t="shared" si="12"/>
        <v>2</v>
      </c>
      <c r="J14" s="12">
        <v>1</v>
      </c>
      <c r="K14" s="12">
        <v>1</v>
      </c>
      <c r="L14" s="12">
        <v>0</v>
      </c>
      <c r="M14" s="12">
        <f t="shared" si="13"/>
        <v>0</v>
      </c>
      <c r="N14" s="12">
        <v>0</v>
      </c>
      <c r="O14" s="12">
        <v>0</v>
      </c>
      <c r="P14" s="12">
        <v>0</v>
      </c>
      <c r="Q14" s="12">
        <f t="shared" si="14"/>
        <v>1</v>
      </c>
      <c r="R14" s="41">
        <v>1</v>
      </c>
      <c r="S14" s="41">
        <v>0</v>
      </c>
      <c r="T14" s="41">
        <v>0</v>
      </c>
      <c r="U14" s="12">
        <f t="shared" si="9"/>
        <v>1</v>
      </c>
      <c r="V14" s="12">
        <v>1</v>
      </c>
      <c r="W14" s="12">
        <v>0</v>
      </c>
      <c r="X14" s="12">
        <v>0</v>
      </c>
      <c r="Y14" s="82"/>
      <c r="Z14" s="162" t="s">
        <v>278</v>
      </c>
      <c r="AA14" s="74"/>
      <c r="AB14" s="125"/>
      <c r="AC14" s="76" t="str">
        <f t="shared" si="2"/>
        <v/>
      </c>
      <c r="AD14" s="76" t="str">
        <f t="shared" si="3"/>
        <v/>
      </c>
    </row>
    <row r="15" spans="1:30" s="77" customFormat="1" ht="33.75" customHeight="1">
      <c r="A15" s="216"/>
      <c r="B15" s="164" t="s">
        <v>261</v>
      </c>
      <c r="C15" s="165" t="s">
        <v>268</v>
      </c>
      <c r="D15" s="148"/>
      <c r="E15" s="12">
        <f t="shared" si="11"/>
        <v>4</v>
      </c>
      <c r="F15" s="12">
        <v>4</v>
      </c>
      <c r="G15" s="12">
        <v>0</v>
      </c>
      <c r="H15" s="12">
        <v>0</v>
      </c>
      <c r="I15" s="12">
        <f t="shared" si="12"/>
        <v>4</v>
      </c>
      <c r="J15" s="12">
        <v>3</v>
      </c>
      <c r="K15" s="12">
        <v>1</v>
      </c>
      <c r="L15" s="12">
        <v>0</v>
      </c>
      <c r="M15" s="12">
        <f t="shared" si="13"/>
        <v>3</v>
      </c>
      <c r="N15" s="12">
        <v>3</v>
      </c>
      <c r="O15" s="12">
        <v>0</v>
      </c>
      <c r="P15" s="12">
        <v>0</v>
      </c>
      <c r="Q15" s="12">
        <f t="shared" si="14"/>
        <v>2</v>
      </c>
      <c r="R15" s="41">
        <v>1</v>
      </c>
      <c r="S15" s="41">
        <v>1</v>
      </c>
      <c r="T15" s="41">
        <v>0</v>
      </c>
      <c r="U15" s="12">
        <f t="shared" si="9"/>
        <v>6</v>
      </c>
      <c r="V15" s="12">
        <v>5</v>
      </c>
      <c r="W15" s="12">
        <v>1</v>
      </c>
      <c r="X15" s="12">
        <v>0</v>
      </c>
      <c r="Y15" s="82"/>
      <c r="Z15" s="162" t="s">
        <v>279</v>
      </c>
      <c r="AA15" s="74"/>
      <c r="AB15" s="125"/>
      <c r="AC15" s="76" t="str">
        <f t="shared" si="2"/>
        <v>請確認</v>
      </c>
      <c r="AD15" s="76" t="str">
        <f t="shared" si="3"/>
        <v>請備註</v>
      </c>
    </row>
    <row r="16" spans="1:30" s="77" customFormat="1" ht="33.75" customHeight="1">
      <c r="A16" s="216"/>
      <c r="B16" s="164" t="s">
        <v>261</v>
      </c>
      <c r="C16" s="165" t="s">
        <v>269</v>
      </c>
      <c r="D16" s="148"/>
      <c r="E16" s="12">
        <f t="shared" si="11"/>
        <v>9</v>
      </c>
      <c r="F16" s="12">
        <v>7</v>
      </c>
      <c r="G16" s="12">
        <v>2</v>
      </c>
      <c r="H16" s="12">
        <v>0</v>
      </c>
      <c r="I16" s="12">
        <f t="shared" si="12"/>
        <v>3</v>
      </c>
      <c r="J16" s="12">
        <v>3</v>
      </c>
      <c r="K16" s="12">
        <v>0</v>
      </c>
      <c r="L16" s="12">
        <v>0</v>
      </c>
      <c r="M16" s="12">
        <f t="shared" si="13"/>
        <v>7</v>
      </c>
      <c r="N16" s="12">
        <v>7</v>
      </c>
      <c r="O16" s="12">
        <v>0</v>
      </c>
      <c r="P16" s="12">
        <v>0</v>
      </c>
      <c r="Q16" s="12">
        <f t="shared" si="14"/>
        <v>6</v>
      </c>
      <c r="R16" s="41">
        <v>6</v>
      </c>
      <c r="S16" s="41">
        <v>0</v>
      </c>
      <c r="T16" s="41">
        <v>0</v>
      </c>
      <c r="U16" s="12">
        <f t="shared" si="9"/>
        <v>11</v>
      </c>
      <c r="V16" s="12">
        <v>10</v>
      </c>
      <c r="W16" s="12">
        <v>1</v>
      </c>
      <c r="X16" s="12">
        <v>0</v>
      </c>
      <c r="Y16" s="82"/>
      <c r="Z16" s="162" t="s">
        <v>280</v>
      </c>
      <c r="AA16" s="74"/>
      <c r="AB16" s="125"/>
      <c r="AC16" s="76" t="str">
        <f t="shared" si="2"/>
        <v/>
      </c>
      <c r="AD16" s="76" t="str">
        <f t="shared" si="3"/>
        <v>請備註</v>
      </c>
    </row>
    <row r="17" spans="1:30" s="77" customFormat="1" ht="33.75" customHeight="1">
      <c r="A17" s="216"/>
      <c r="B17" s="164" t="s">
        <v>261</v>
      </c>
      <c r="C17" s="165" t="s">
        <v>270</v>
      </c>
      <c r="D17" s="148"/>
      <c r="E17" s="12">
        <f t="shared" si="11"/>
        <v>3</v>
      </c>
      <c r="F17" s="12">
        <v>3</v>
      </c>
      <c r="G17" s="12">
        <v>0</v>
      </c>
      <c r="H17" s="12">
        <v>0</v>
      </c>
      <c r="I17" s="12">
        <f t="shared" si="12"/>
        <v>1</v>
      </c>
      <c r="J17" s="12">
        <v>1</v>
      </c>
      <c r="K17" s="12">
        <v>0</v>
      </c>
      <c r="L17" s="12">
        <v>0</v>
      </c>
      <c r="M17" s="12">
        <f t="shared" si="13"/>
        <v>4</v>
      </c>
      <c r="N17" s="12">
        <v>2</v>
      </c>
      <c r="O17" s="12">
        <v>2</v>
      </c>
      <c r="P17" s="12">
        <v>0</v>
      </c>
      <c r="Q17" s="12">
        <f t="shared" si="14"/>
        <v>12</v>
      </c>
      <c r="R17" s="41">
        <v>8</v>
      </c>
      <c r="S17" s="41">
        <v>4</v>
      </c>
      <c r="T17" s="41">
        <v>0</v>
      </c>
      <c r="U17" s="12">
        <f t="shared" si="9"/>
        <v>11</v>
      </c>
      <c r="V17" s="12">
        <v>9</v>
      </c>
      <c r="W17" s="12">
        <v>2</v>
      </c>
      <c r="X17" s="12">
        <v>0</v>
      </c>
      <c r="Y17" s="82"/>
      <c r="Z17" s="162" t="s">
        <v>281</v>
      </c>
      <c r="AA17" s="74"/>
      <c r="AB17" s="125"/>
      <c r="AC17" s="76" t="str">
        <f t="shared" si="2"/>
        <v/>
      </c>
      <c r="AD17" s="76" t="str">
        <f t="shared" si="3"/>
        <v/>
      </c>
    </row>
    <row r="18" spans="1:30" s="77" customFormat="1" ht="33.75" customHeight="1">
      <c r="A18" s="216"/>
      <c r="B18" s="164" t="s">
        <v>271</v>
      </c>
      <c r="C18" s="147"/>
      <c r="D18" s="148"/>
      <c r="E18" s="12">
        <f t="shared" si="11"/>
        <v>12</v>
      </c>
      <c r="F18" s="12">
        <v>9</v>
      </c>
      <c r="G18" s="12">
        <v>3</v>
      </c>
      <c r="H18" s="12">
        <v>0</v>
      </c>
      <c r="I18" s="12">
        <f t="shared" si="12"/>
        <v>13</v>
      </c>
      <c r="J18" s="12">
        <v>8</v>
      </c>
      <c r="K18" s="12">
        <v>5</v>
      </c>
      <c r="L18" s="12">
        <v>0</v>
      </c>
      <c r="M18" s="12">
        <f t="shared" si="13"/>
        <v>6</v>
      </c>
      <c r="N18" s="12">
        <v>6</v>
      </c>
      <c r="O18" s="12">
        <v>0</v>
      </c>
      <c r="P18" s="12">
        <v>0</v>
      </c>
      <c r="Q18" s="12">
        <f t="shared" si="14"/>
        <v>9</v>
      </c>
      <c r="R18" s="41">
        <v>8</v>
      </c>
      <c r="S18" s="41">
        <v>0</v>
      </c>
      <c r="T18" s="41">
        <v>1</v>
      </c>
      <c r="U18" s="12">
        <f t="shared" si="9"/>
        <v>7</v>
      </c>
      <c r="V18" s="12">
        <v>7</v>
      </c>
      <c r="W18" s="12">
        <v>0</v>
      </c>
      <c r="X18" s="12">
        <v>0</v>
      </c>
      <c r="Y18" s="82"/>
      <c r="Z18" s="162" t="s">
        <v>282</v>
      </c>
      <c r="AA18" s="74"/>
      <c r="AB18" s="125"/>
      <c r="AC18" s="76" t="str">
        <f t="shared" si="2"/>
        <v/>
      </c>
      <c r="AD18" s="76" t="str">
        <f t="shared" si="3"/>
        <v/>
      </c>
    </row>
    <row r="19" spans="1:30" s="77" customFormat="1" ht="33.75" customHeight="1">
      <c r="A19" s="216">
        <v>230</v>
      </c>
      <c r="B19" s="146" t="s">
        <v>225</v>
      </c>
      <c r="C19" s="161"/>
      <c r="D19" s="148" t="s">
        <v>222</v>
      </c>
      <c r="E19" s="149">
        <v>55</v>
      </c>
      <c r="F19" s="149">
        <v>39</v>
      </c>
      <c r="G19" s="149">
        <v>16</v>
      </c>
      <c r="H19" s="149">
        <v>0</v>
      </c>
      <c r="I19" s="149">
        <v>61</v>
      </c>
      <c r="J19" s="149">
        <v>42</v>
      </c>
      <c r="K19" s="149">
        <v>19</v>
      </c>
      <c r="L19" s="149">
        <v>0</v>
      </c>
      <c r="M19" s="149">
        <v>41</v>
      </c>
      <c r="N19" s="149">
        <v>36</v>
      </c>
      <c r="O19" s="149">
        <v>5</v>
      </c>
      <c r="P19" s="149">
        <v>0</v>
      </c>
      <c r="Q19" s="149">
        <v>48</v>
      </c>
      <c r="R19" s="149">
        <v>37</v>
      </c>
      <c r="S19" s="149">
        <v>11</v>
      </c>
      <c r="T19" s="149">
        <v>0</v>
      </c>
      <c r="U19" s="12">
        <f t="shared" si="9"/>
        <v>59</v>
      </c>
      <c r="V19" s="12">
        <v>44</v>
      </c>
      <c r="W19" s="12">
        <v>15</v>
      </c>
      <c r="X19" s="12">
        <v>0</v>
      </c>
      <c r="Y19" s="82"/>
      <c r="Z19" s="166" t="s">
        <v>240</v>
      </c>
      <c r="AA19" s="122" t="s">
        <v>23</v>
      </c>
      <c r="AB19" s="125"/>
      <c r="AC19" s="76" t="str">
        <f t="shared" si="2"/>
        <v/>
      </c>
      <c r="AD19" s="76" t="str">
        <f t="shared" si="3"/>
        <v/>
      </c>
    </row>
    <row r="20" spans="1:30" s="77" customFormat="1" ht="33.75" customHeight="1">
      <c r="A20" s="216">
        <v>232</v>
      </c>
      <c r="B20" s="146" t="s">
        <v>226</v>
      </c>
      <c r="C20" s="161"/>
      <c r="D20" s="148" t="s">
        <v>220</v>
      </c>
      <c r="E20" s="149">
        <v>11406</v>
      </c>
      <c r="F20" s="149">
        <v>7831</v>
      </c>
      <c r="G20" s="149">
        <v>3575</v>
      </c>
      <c r="H20" s="149">
        <v>0</v>
      </c>
      <c r="I20" s="149">
        <v>12502</v>
      </c>
      <c r="J20" s="149">
        <v>8315</v>
      </c>
      <c r="K20" s="149">
        <v>4187</v>
      </c>
      <c r="L20" s="149">
        <v>0</v>
      </c>
      <c r="M20" s="149">
        <v>13913</v>
      </c>
      <c r="N20" s="149">
        <v>9018</v>
      </c>
      <c r="O20" s="149">
        <v>4895</v>
      </c>
      <c r="P20" s="149">
        <v>0</v>
      </c>
      <c r="Q20" s="149">
        <v>14335</v>
      </c>
      <c r="R20" s="149">
        <v>9141</v>
      </c>
      <c r="S20" s="149">
        <v>5194</v>
      </c>
      <c r="T20" s="149">
        <v>0</v>
      </c>
      <c r="U20" s="12">
        <v>14860</v>
      </c>
      <c r="V20" s="12">
        <v>9493</v>
      </c>
      <c r="W20" s="12">
        <v>5366</v>
      </c>
      <c r="X20" s="12">
        <v>1</v>
      </c>
      <c r="Y20" s="82"/>
      <c r="Z20" s="166" t="s">
        <v>241</v>
      </c>
      <c r="AA20" s="122" t="s">
        <v>23</v>
      </c>
      <c r="AB20" s="125"/>
      <c r="AC20" s="76" t="str">
        <f t="shared" si="2"/>
        <v/>
      </c>
      <c r="AD20" s="76" t="str">
        <f t="shared" si="3"/>
        <v/>
      </c>
    </row>
    <row r="21" spans="1:30" s="77" customFormat="1" ht="33.75" customHeight="1">
      <c r="A21" s="216">
        <v>233</v>
      </c>
      <c r="B21" s="146" t="s">
        <v>227</v>
      </c>
      <c r="C21" s="161"/>
      <c r="D21" s="148" t="s">
        <v>222</v>
      </c>
      <c r="E21" s="149">
        <v>444</v>
      </c>
      <c r="F21" s="149">
        <v>303</v>
      </c>
      <c r="G21" s="149">
        <v>141</v>
      </c>
      <c r="H21" s="149">
        <v>0</v>
      </c>
      <c r="I21" s="149">
        <v>402</v>
      </c>
      <c r="J21" s="149">
        <v>278</v>
      </c>
      <c r="K21" s="149">
        <v>124</v>
      </c>
      <c r="L21" s="149">
        <v>0</v>
      </c>
      <c r="M21" s="149">
        <v>474</v>
      </c>
      <c r="N21" s="149">
        <v>309</v>
      </c>
      <c r="O21" s="149">
        <v>165</v>
      </c>
      <c r="P21" s="149">
        <v>0</v>
      </c>
      <c r="Q21" s="149">
        <v>460</v>
      </c>
      <c r="R21" s="149">
        <v>300</v>
      </c>
      <c r="S21" s="149">
        <v>160</v>
      </c>
      <c r="T21" s="149">
        <v>0</v>
      </c>
      <c r="U21" s="12">
        <v>490</v>
      </c>
      <c r="V21" s="12">
        <v>318</v>
      </c>
      <c r="W21" s="12">
        <v>172</v>
      </c>
      <c r="X21" s="12">
        <v>0</v>
      </c>
      <c r="Y21" s="82"/>
      <c r="Z21" s="166" t="s">
        <v>242</v>
      </c>
      <c r="AA21" s="122" t="s">
        <v>23</v>
      </c>
      <c r="AB21" s="125"/>
      <c r="AC21" s="76" t="str">
        <f t="shared" si="2"/>
        <v/>
      </c>
      <c r="AD21" s="76" t="str">
        <f t="shared" si="3"/>
        <v/>
      </c>
    </row>
    <row r="22" spans="1:30" s="77" customFormat="1" ht="33.75" customHeight="1">
      <c r="A22" s="216">
        <v>234</v>
      </c>
      <c r="B22" s="146" t="s">
        <v>228</v>
      </c>
      <c r="C22" s="161"/>
      <c r="D22" s="148" t="s">
        <v>222</v>
      </c>
      <c r="E22" s="149">
        <v>5984</v>
      </c>
      <c r="F22" s="149">
        <v>3082</v>
      </c>
      <c r="G22" s="149">
        <v>2902</v>
      </c>
      <c r="H22" s="149">
        <v>0</v>
      </c>
      <c r="I22" s="149">
        <v>6560</v>
      </c>
      <c r="J22" s="149">
        <v>3411</v>
      </c>
      <c r="K22" s="149">
        <v>3149</v>
      </c>
      <c r="L22" s="149">
        <v>0</v>
      </c>
      <c r="M22" s="149">
        <v>7441</v>
      </c>
      <c r="N22" s="149">
        <v>3836</v>
      </c>
      <c r="O22" s="149">
        <v>3605</v>
      </c>
      <c r="P22" s="149">
        <v>0</v>
      </c>
      <c r="Q22" s="149">
        <v>7001</v>
      </c>
      <c r="R22" s="149">
        <v>3574</v>
      </c>
      <c r="S22" s="149">
        <v>3427</v>
      </c>
      <c r="T22" s="149">
        <v>0</v>
      </c>
      <c r="U22" s="12">
        <v>7537</v>
      </c>
      <c r="V22" s="12">
        <v>3571</v>
      </c>
      <c r="W22" s="12">
        <v>3954</v>
      </c>
      <c r="X22" s="12">
        <v>12</v>
      </c>
      <c r="Y22" s="82"/>
      <c r="Z22" s="150" t="s">
        <v>27</v>
      </c>
      <c r="AA22" s="122" t="s">
        <v>23</v>
      </c>
      <c r="AB22" s="125"/>
      <c r="AC22" s="76" t="str">
        <f t="shared" si="2"/>
        <v>請確認</v>
      </c>
      <c r="AD22" s="76" t="str">
        <f t="shared" si="3"/>
        <v/>
      </c>
    </row>
    <row r="23" spans="1:30" s="77" customFormat="1" ht="33.75" customHeight="1">
      <c r="A23" s="216">
        <v>235</v>
      </c>
      <c r="B23" s="146" t="s">
        <v>229</v>
      </c>
      <c r="C23" s="161"/>
      <c r="D23" s="148" t="s">
        <v>222</v>
      </c>
      <c r="E23" s="149">
        <v>60</v>
      </c>
      <c r="F23" s="149">
        <v>58</v>
      </c>
      <c r="G23" s="149">
        <v>2</v>
      </c>
      <c r="H23" s="149">
        <v>0</v>
      </c>
      <c r="I23" s="149">
        <v>60</v>
      </c>
      <c r="J23" s="149">
        <v>59</v>
      </c>
      <c r="K23" s="149">
        <v>1</v>
      </c>
      <c r="L23" s="149">
        <v>0</v>
      </c>
      <c r="M23" s="149">
        <v>138</v>
      </c>
      <c r="N23" s="149">
        <v>130</v>
      </c>
      <c r="O23" s="149">
        <v>8</v>
      </c>
      <c r="P23" s="149">
        <v>0</v>
      </c>
      <c r="Q23" s="149">
        <v>153</v>
      </c>
      <c r="R23" s="149">
        <v>141</v>
      </c>
      <c r="S23" s="149">
        <v>12</v>
      </c>
      <c r="T23" s="149" t="s">
        <v>288</v>
      </c>
      <c r="U23" s="71">
        <v>179</v>
      </c>
      <c r="V23" s="71">
        <v>158</v>
      </c>
      <c r="W23" s="71">
        <v>21</v>
      </c>
      <c r="X23" s="71">
        <v>0</v>
      </c>
      <c r="Y23" s="82"/>
      <c r="Z23" s="150" t="s">
        <v>26</v>
      </c>
      <c r="AA23" s="122" t="s">
        <v>23</v>
      </c>
      <c r="AB23" s="125"/>
      <c r="AC23" s="76" t="str">
        <f t="shared" si="2"/>
        <v/>
      </c>
      <c r="AD23" s="76" t="str">
        <f t="shared" si="3"/>
        <v/>
      </c>
    </row>
    <row r="24" spans="1:30" s="77" customFormat="1" ht="33.75" customHeight="1">
      <c r="A24" s="216">
        <v>236</v>
      </c>
      <c r="B24" s="167" t="s">
        <v>230</v>
      </c>
      <c r="C24" s="161"/>
      <c r="D24" s="148" t="s">
        <v>222</v>
      </c>
      <c r="E24" s="149">
        <v>44</v>
      </c>
      <c r="F24" s="149">
        <v>0</v>
      </c>
      <c r="G24" s="149">
        <v>44</v>
      </c>
      <c r="H24" s="149">
        <v>0</v>
      </c>
      <c r="I24" s="149">
        <v>48</v>
      </c>
      <c r="J24" s="149">
        <v>1</v>
      </c>
      <c r="K24" s="149">
        <v>47</v>
      </c>
      <c r="L24" s="149">
        <v>0</v>
      </c>
      <c r="M24" s="149">
        <v>114</v>
      </c>
      <c r="N24" s="149">
        <v>6</v>
      </c>
      <c r="O24" s="149">
        <v>108</v>
      </c>
      <c r="P24" s="149">
        <v>0</v>
      </c>
      <c r="Q24" s="192">
        <v>153</v>
      </c>
      <c r="R24" s="149">
        <v>6</v>
      </c>
      <c r="S24" s="149">
        <v>118</v>
      </c>
      <c r="T24" s="192">
        <v>29</v>
      </c>
      <c r="U24" s="71">
        <v>179</v>
      </c>
      <c r="V24" s="71">
        <v>1</v>
      </c>
      <c r="W24" s="71">
        <v>148</v>
      </c>
      <c r="X24" s="71">
        <v>30</v>
      </c>
      <c r="Y24" s="82"/>
      <c r="Z24" s="150" t="s">
        <v>25</v>
      </c>
      <c r="AA24" s="217" t="s">
        <v>23</v>
      </c>
      <c r="AB24" s="125"/>
      <c r="AC24" s="76" t="str">
        <f t="shared" si="2"/>
        <v/>
      </c>
      <c r="AD24" s="76" t="str">
        <f t="shared" si="3"/>
        <v/>
      </c>
    </row>
    <row r="25" spans="1:30" s="77" customFormat="1" ht="33.75" customHeight="1">
      <c r="A25" s="216">
        <v>237</v>
      </c>
      <c r="B25" s="167" t="s">
        <v>231</v>
      </c>
      <c r="C25" s="161"/>
      <c r="D25" s="148" t="s">
        <v>222</v>
      </c>
      <c r="E25" s="149">
        <v>121</v>
      </c>
      <c r="F25" s="149">
        <v>121</v>
      </c>
      <c r="G25" s="149">
        <v>0</v>
      </c>
      <c r="H25" s="149">
        <v>0</v>
      </c>
      <c r="I25" s="149">
        <v>84</v>
      </c>
      <c r="J25" s="149">
        <v>64</v>
      </c>
      <c r="K25" s="149">
        <v>20</v>
      </c>
      <c r="L25" s="149">
        <v>0</v>
      </c>
      <c r="M25" s="149">
        <v>87</v>
      </c>
      <c r="N25" s="149">
        <v>69</v>
      </c>
      <c r="O25" s="149">
        <v>18</v>
      </c>
      <c r="P25" s="149">
        <v>0</v>
      </c>
      <c r="Q25" s="149">
        <v>122</v>
      </c>
      <c r="R25" s="149">
        <v>85</v>
      </c>
      <c r="S25" s="149">
        <v>37</v>
      </c>
      <c r="T25" s="149">
        <v>0</v>
      </c>
      <c r="U25" s="71">
        <v>163</v>
      </c>
      <c r="V25" s="71">
        <v>102</v>
      </c>
      <c r="W25" s="71">
        <v>61</v>
      </c>
      <c r="X25" s="71">
        <v>0</v>
      </c>
      <c r="Y25" s="82"/>
      <c r="Z25" s="166" t="s">
        <v>243</v>
      </c>
      <c r="AA25" s="122" t="s">
        <v>23</v>
      </c>
      <c r="AB25" s="125"/>
      <c r="AC25" s="76" t="str">
        <f t="shared" si="2"/>
        <v/>
      </c>
      <c r="AD25" s="76" t="str">
        <f t="shared" si="3"/>
        <v>請備註</v>
      </c>
    </row>
    <row r="26" spans="1:30" s="77" customFormat="1" ht="33.75" customHeight="1">
      <c r="A26" s="216">
        <v>238</v>
      </c>
      <c r="B26" s="167" t="s">
        <v>232</v>
      </c>
      <c r="C26" s="161"/>
      <c r="D26" s="148" t="s">
        <v>222</v>
      </c>
      <c r="E26" s="149">
        <v>15</v>
      </c>
      <c r="F26" s="149">
        <v>15</v>
      </c>
      <c r="G26" s="149">
        <v>0</v>
      </c>
      <c r="H26" s="149">
        <v>0</v>
      </c>
      <c r="I26" s="149">
        <v>7</v>
      </c>
      <c r="J26" s="149">
        <v>7</v>
      </c>
      <c r="K26" s="149" t="s">
        <v>21</v>
      </c>
      <c r="L26" s="149">
        <v>0</v>
      </c>
      <c r="M26" s="149">
        <v>6</v>
      </c>
      <c r="N26" s="149">
        <v>6</v>
      </c>
      <c r="O26" s="149">
        <v>0</v>
      </c>
      <c r="P26" s="149">
        <v>0</v>
      </c>
      <c r="Q26" s="149">
        <v>6</v>
      </c>
      <c r="R26" s="149">
        <v>6</v>
      </c>
      <c r="S26" s="149">
        <v>0</v>
      </c>
      <c r="T26" s="149">
        <v>0</v>
      </c>
      <c r="U26" s="71">
        <v>16</v>
      </c>
      <c r="V26" s="71">
        <v>16</v>
      </c>
      <c r="W26" s="71">
        <v>0</v>
      </c>
      <c r="X26" s="71">
        <v>0</v>
      </c>
      <c r="Y26" s="82"/>
      <c r="Z26" s="150" t="s">
        <v>24</v>
      </c>
      <c r="AA26" s="122" t="s">
        <v>23</v>
      </c>
      <c r="AB26" s="125"/>
      <c r="AC26" s="76" t="str">
        <f t="shared" si="2"/>
        <v/>
      </c>
      <c r="AD26" s="76" t="str">
        <f t="shared" si="3"/>
        <v>請備註</v>
      </c>
    </row>
    <row r="27" spans="1:30" s="77" customFormat="1" ht="33.75" customHeight="1">
      <c r="A27" s="216">
        <v>239</v>
      </c>
      <c r="B27" s="167" t="s">
        <v>233</v>
      </c>
      <c r="C27" s="168"/>
      <c r="D27" s="169" t="s">
        <v>223</v>
      </c>
      <c r="E27" s="149">
        <v>17</v>
      </c>
      <c r="F27" s="149">
        <v>1</v>
      </c>
      <c r="G27" s="149">
        <v>16</v>
      </c>
      <c r="H27" s="149">
        <v>0</v>
      </c>
      <c r="I27" s="149">
        <v>21</v>
      </c>
      <c r="J27" s="149" t="s">
        <v>21</v>
      </c>
      <c r="K27" s="149">
        <v>21</v>
      </c>
      <c r="L27" s="149">
        <v>0</v>
      </c>
      <c r="M27" s="149">
        <v>8</v>
      </c>
      <c r="N27" s="149">
        <v>1</v>
      </c>
      <c r="O27" s="149">
        <v>7</v>
      </c>
      <c r="P27" s="149">
        <v>0</v>
      </c>
      <c r="Q27" s="149">
        <v>16</v>
      </c>
      <c r="R27" s="149">
        <v>0</v>
      </c>
      <c r="S27" s="149">
        <v>16</v>
      </c>
      <c r="T27" s="149">
        <v>0</v>
      </c>
      <c r="U27" s="12">
        <v>9</v>
      </c>
      <c r="V27" s="12">
        <v>0</v>
      </c>
      <c r="W27" s="12">
        <v>9</v>
      </c>
      <c r="X27" s="12">
        <v>0</v>
      </c>
      <c r="Y27" s="72" t="s">
        <v>20</v>
      </c>
      <c r="Z27" s="150" t="s">
        <v>19</v>
      </c>
      <c r="AA27" s="122" t="s">
        <v>18</v>
      </c>
      <c r="AB27" s="125"/>
      <c r="AC27" s="76" t="str">
        <f t="shared" si="2"/>
        <v/>
      </c>
      <c r="AD27" s="76" t="str">
        <f t="shared" si="3"/>
        <v>請備註</v>
      </c>
    </row>
    <row r="28" spans="1:30" s="76" customFormat="1" ht="24" customHeight="1">
      <c r="A28" s="218"/>
      <c r="B28" s="100" t="s">
        <v>201</v>
      </c>
      <c r="C28" s="101"/>
      <c r="D28" s="79"/>
      <c r="E28" s="170"/>
      <c r="F28" s="155"/>
      <c r="G28" s="155"/>
      <c r="H28" s="155"/>
      <c r="I28" s="155"/>
      <c r="J28" s="155"/>
      <c r="K28" s="155"/>
      <c r="L28" s="155"/>
      <c r="M28" s="155"/>
      <c r="N28" s="155"/>
      <c r="O28" s="155"/>
      <c r="P28" s="155"/>
      <c r="Q28" s="155"/>
      <c r="R28" s="155"/>
      <c r="S28" s="155"/>
      <c r="T28" s="155"/>
      <c r="U28" s="155"/>
      <c r="V28" s="155"/>
      <c r="W28" s="155"/>
      <c r="X28" s="155"/>
      <c r="Y28" s="171"/>
      <c r="Z28" s="172" t="s">
        <v>16</v>
      </c>
      <c r="AA28" s="173"/>
      <c r="AB28" s="174"/>
      <c r="AC28" s="76" t="str">
        <f>IF(ISBLANK(V28),"",IF(IF(R28&lt;=S28,1,-1)*IF(V28&lt;=W28,1,-1)&lt;0,"請確認",""))</f>
        <v/>
      </c>
      <c r="AD28" s="76" t="str">
        <f t="shared" si="3"/>
        <v/>
      </c>
    </row>
    <row r="29" spans="1:30" s="77" customFormat="1" ht="33.75" customHeight="1">
      <c r="A29" s="216">
        <v>323</v>
      </c>
      <c r="B29" s="67" t="s">
        <v>45</v>
      </c>
      <c r="C29" s="68"/>
      <c r="D29" s="69" t="s">
        <v>22</v>
      </c>
      <c r="E29" s="141">
        <v>94</v>
      </c>
      <c r="F29" s="141">
        <v>78</v>
      </c>
      <c r="G29" s="141">
        <v>16</v>
      </c>
      <c r="H29" s="71">
        <v>0</v>
      </c>
      <c r="I29" s="141">
        <v>93</v>
      </c>
      <c r="J29" s="141">
        <v>77</v>
      </c>
      <c r="K29" s="141">
        <v>16</v>
      </c>
      <c r="L29" s="71">
        <v>0</v>
      </c>
      <c r="M29" s="141">
        <v>87</v>
      </c>
      <c r="N29" s="141">
        <v>70</v>
      </c>
      <c r="O29" s="141">
        <v>17</v>
      </c>
      <c r="P29" s="71">
        <v>0</v>
      </c>
      <c r="Q29" s="141">
        <v>87</v>
      </c>
      <c r="R29" s="141">
        <v>70</v>
      </c>
      <c r="S29" s="141">
        <v>17</v>
      </c>
      <c r="T29" s="71">
        <v>0</v>
      </c>
      <c r="U29" s="201">
        <v>89</v>
      </c>
      <c r="V29" s="201">
        <v>72</v>
      </c>
      <c r="W29" s="201">
        <v>17</v>
      </c>
      <c r="X29" s="12">
        <v>0</v>
      </c>
      <c r="Y29" s="72" t="s">
        <v>20</v>
      </c>
      <c r="Z29" s="73" t="s">
        <v>44</v>
      </c>
      <c r="AA29" s="74" t="s">
        <v>41</v>
      </c>
      <c r="AB29" s="125"/>
      <c r="AC29" s="76" t="str">
        <f t="shared" ref="AC29:AC31" si="15">IF(ISBLANK(V29),"",IF(IF(R29&lt;=S29,1,-1)*IF(V29&lt;=W29,1,-1)&lt;0,"請確認",""))</f>
        <v/>
      </c>
      <c r="AD29" s="76" t="str">
        <f t="shared" si="3"/>
        <v/>
      </c>
    </row>
    <row r="30" spans="1:30" s="77" customFormat="1" ht="33.75" customHeight="1">
      <c r="A30" s="216">
        <v>324</v>
      </c>
      <c r="B30" s="67" t="s">
        <v>43</v>
      </c>
      <c r="C30" s="68"/>
      <c r="D30" s="69" t="s">
        <v>22</v>
      </c>
      <c r="E30" s="141">
        <v>400</v>
      </c>
      <c r="F30" s="141">
        <v>373</v>
      </c>
      <c r="G30" s="141">
        <v>27</v>
      </c>
      <c r="H30" s="71">
        <v>0</v>
      </c>
      <c r="I30" s="141">
        <v>363</v>
      </c>
      <c r="J30" s="141">
        <v>343</v>
      </c>
      <c r="K30" s="141">
        <v>20</v>
      </c>
      <c r="L30" s="71">
        <v>0</v>
      </c>
      <c r="M30" s="141">
        <v>389</v>
      </c>
      <c r="N30" s="141">
        <v>362</v>
      </c>
      <c r="O30" s="141">
        <v>27</v>
      </c>
      <c r="P30" s="71">
        <v>0</v>
      </c>
      <c r="Q30" s="141">
        <v>483</v>
      </c>
      <c r="R30" s="141">
        <v>465</v>
      </c>
      <c r="S30" s="141">
        <v>18</v>
      </c>
      <c r="T30" s="71">
        <v>0</v>
      </c>
      <c r="U30" s="201">
        <v>536</v>
      </c>
      <c r="V30" s="201">
        <v>520</v>
      </c>
      <c r="W30" s="201">
        <v>16</v>
      </c>
      <c r="X30" s="12">
        <v>0</v>
      </c>
      <c r="Y30" s="72" t="s">
        <v>20</v>
      </c>
      <c r="Z30" s="73" t="s">
        <v>42</v>
      </c>
      <c r="AA30" s="74" t="s">
        <v>41</v>
      </c>
      <c r="AB30" s="125"/>
      <c r="AC30" s="76" t="str">
        <f t="shared" si="15"/>
        <v/>
      </c>
      <c r="AD30" s="76" t="str">
        <f t="shared" si="3"/>
        <v/>
      </c>
    </row>
    <row r="31" spans="1:30" s="77" customFormat="1" ht="33.75" customHeight="1">
      <c r="A31" s="213">
        <v>325</v>
      </c>
      <c r="B31" s="88" t="s">
        <v>40</v>
      </c>
      <c r="C31" s="175"/>
      <c r="D31" s="90" t="s">
        <v>36</v>
      </c>
      <c r="E31" s="142">
        <v>15022</v>
      </c>
      <c r="F31" s="142">
        <v>7878</v>
      </c>
      <c r="G31" s="142">
        <v>7144</v>
      </c>
      <c r="H31" s="91">
        <v>0</v>
      </c>
      <c r="I31" s="142">
        <v>7265</v>
      </c>
      <c r="J31" s="142">
        <v>3907</v>
      </c>
      <c r="K31" s="142">
        <v>3358</v>
      </c>
      <c r="L31" s="91">
        <v>0</v>
      </c>
      <c r="M31" s="142">
        <v>7537</v>
      </c>
      <c r="N31" s="142">
        <v>4003</v>
      </c>
      <c r="O31" s="142">
        <v>3534</v>
      </c>
      <c r="P31" s="91">
        <v>0</v>
      </c>
      <c r="Q31" s="142">
        <v>6036</v>
      </c>
      <c r="R31" s="142">
        <v>3152</v>
      </c>
      <c r="S31" s="142">
        <v>2884</v>
      </c>
      <c r="T31" s="91">
        <v>0</v>
      </c>
      <c r="U31" s="202">
        <v>2751</v>
      </c>
      <c r="V31" s="202">
        <v>1072</v>
      </c>
      <c r="W31" s="202">
        <v>1679</v>
      </c>
      <c r="X31" s="203">
        <v>0</v>
      </c>
      <c r="Y31" s="176"/>
      <c r="Z31" s="93" t="s">
        <v>39</v>
      </c>
      <c r="AA31" s="124" t="s">
        <v>38</v>
      </c>
      <c r="AB31" s="140"/>
      <c r="AC31" s="76" t="str">
        <f t="shared" si="15"/>
        <v>請確認</v>
      </c>
      <c r="AD31" s="76" t="str">
        <f t="shared" si="3"/>
        <v>請備註</v>
      </c>
    </row>
    <row r="32" spans="1:30" s="76" customForma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9"/>
      <c r="AA32" s="180"/>
      <c r="AB32" s="181"/>
    </row>
    <row r="33" spans="1:28" s="76" customFormat="1">
      <c r="A33" s="177"/>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9"/>
      <c r="AA33" s="180"/>
      <c r="AB33" s="181"/>
    </row>
    <row r="34" spans="1:28" s="76" customFormat="1">
      <c r="A34" s="177"/>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9"/>
      <c r="AA34" s="180"/>
      <c r="AB34" s="181"/>
    </row>
    <row r="35" spans="1:28" s="76" customFormat="1">
      <c r="A35" s="177"/>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9"/>
      <c r="AA35" s="180"/>
      <c r="AB35" s="181"/>
    </row>
    <row r="36" spans="1:28" s="76" customFormat="1">
      <c r="A36" s="177"/>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9"/>
      <c r="AA36" s="180"/>
      <c r="AB36" s="181"/>
    </row>
    <row r="37" spans="1:28" s="76" customFormat="1">
      <c r="A37" s="177"/>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9"/>
      <c r="AA37" s="180"/>
      <c r="AB37" s="181"/>
    </row>
    <row r="38" spans="1:28" s="76" customFormat="1">
      <c r="A38" s="177"/>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9"/>
      <c r="AA38" s="180"/>
      <c r="AB38" s="181"/>
    </row>
    <row r="39" spans="1:28" s="76" customFormat="1">
      <c r="A39" s="177"/>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9"/>
      <c r="AA39" s="180"/>
      <c r="AB39" s="181"/>
    </row>
    <row r="40" spans="1:28" s="76" customFormat="1">
      <c r="A40" s="177"/>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9"/>
      <c r="AA40" s="180"/>
      <c r="AB40" s="181"/>
    </row>
    <row r="41" spans="1:28" s="76" customFormat="1">
      <c r="A41" s="177"/>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9"/>
      <c r="AA41" s="180"/>
      <c r="AB41" s="181"/>
    </row>
    <row r="42" spans="1:28" s="76" customFormat="1">
      <c r="A42" s="177"/>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9"/>
      <c r="AA42" s="180"/>
      <c r="AB42" s="181"/>
    </row>
    <row r="43" spans="1:28" s="76" customFormat="1">
      <c r="A43" s="177"/>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9"/>
      <c r="AA43" s="180"/>
      <c r="AB43" s="181"/>
    </row>
    <row r="44" spans="1:28" s="76" customFormat="1">
      <c r="A44" s="177"/>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9"/>
      <c r="AA44" s="180"/>
      <c r="AB44" s="181"/>
    </row>
    <row r="45" spans="1:28" s="76" customFormat="1">
      <c r="A45" s="177"/>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9"/>
      <c r="AA45" s="180"/>
      <c r="AB45" s="181"/>
    </row>
    <row r="46" spans="1:28" s="76" customFormat="1">
      <c r="A46" s="177"/>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9"/>
      <c r="AA46" s="180"/>
      <c r="AB46" s="181"/>
    </row>
    <row r="47" spans="1:28" s="76" customFormat="1">
      <c r="A47" s="177"/>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9"/>
      <c r="AA47" s="180"/>
      <c r="AB47" s="181"/>
    </row>
    <row r="48" spans="1:28" s="76" customFormat="1">
      <c r="A48" s="177"/>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9"/>
      <c r="AA48" s="180"/>
      <c r="AB48" s="181"/>
    </row>
    <row r="49" spans="1:28" s="76" customFormat="1">
      <c r="A49" s="177"/>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9"/>
      <c r="AA49" s="180"/>
      <c r="AB49" s="181"/>
    </row>
    <row r="50" spans="1:28" s="76" customFormat="1">
      <c r="A50" s="177"/>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9"/>
      <c r="AA50" s="180"/>
      <c r="AB50" s="181"/>
    </row>
    <row r="51" spans="1:28" s="76" customFormat="1">
      <c r="A51" s="177"/>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9"/>
      <c r="AA51" s="180"/>
      <c r="AB51" s="181"/>
    </row>
    <row r="52" spans="1:28" s="76" customFormat="1">
      <c r="A52" s="177"/>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9"/>
      <c r="AA52" s="180"/>
      <c r="AB52" s="181"/>
    </row>
    <row r="53" spans="1:28" s="76" customFormat="1">
      <c r="A53" s="177"/>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9"/>
      <c r="AA53" s="180"/>
      <c r="AB53" s="181"/>
    </row>
    <row r="54" spans="1:28" s="76" customFormat="1">
      <c r="A54" s="177"/>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9"/>
      <c r="AA54" s="180"/>
      <c r="AB54" s="181"/>
    </row>
    <row r="55" spans="1:28" s="76" customFormat="1">
      <c r="A55" s="177"/>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9"/>
      <c r="AA55" s="180"/>
      <c r="AB55" s="181"/>
    </row>
    <row r="56" spans="1:28" s="76" customFormat="1">
      <c r="A56" s="177"/>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9"/>
      <c r="AA56" s="180"/>
      <c r="AB56" s="181"/>
    </row>
    <row r="57" spans="1:28" s="76" customFormat="1">
      <c r="A57" s="177"/>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9"/>
      <c r="AA57" s="180"/>
      <c r="AB57" s="181"/>
    </row>
    <row r="58" spans="1:28" s="76" customFormat="1">
      <c r="A58" s="177"/>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9"/>
      <c r="AA58" s="180"/>
      <c r="AB58" s="181"/>
    </row>
    <row r="59" spans="1:28" s="76" customFormat="1">
      <c r="A59" s="177"/>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9"/>
      <c r="AA59" s="180"/>
      <c r="AB59" s="181"/>
    </row>
    <row r="60" spans="1:28" s="76" customFormat="1">
      <c r="A60" s="177"/>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9"/>
      <c r="AA60" s="180"/>
      <c r="AB60" s="181"/>
    </row>
    <row r="61" spans="1:28" s="76" customFormat="1">
      <c r="A61" s="177"/>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9"/>
      <c r="AA61" s="180"/>
      <c r="AB61" s="181"/>
    </row>
    <row r="62" spans="1:28" s="76" customFormat="1">
      <c r="A62" s="177"/>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9"/>
      <c r="AA62" s="180"/>
      <c r="AB62" s="181"/>
    </row>
    <row r="63" spans="1:28" s="76" customFormat="1">
      <c r="A63" s="177"/>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9"/>
      <c r="AA63" s="180"/>
      <c r="AB63" s="181"/>
    </row>
    <row r="64" spans="1:28" s="76" customFormat="1">
      <c r="A64" s="177"/>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9"/>
      <c r="AA64" s="180"/>
      <c r="AB64" s="181"/>
    </row>
    <row r="65" spans="1:28" s="76" customFormat="1">
      <c r="A65" s="177"/>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9"/>
      <c r="AA65" s="180"/>
      <c r="AB65" s="181"/>
    </row>
    <row r="66" spans="1:28" s="76" customFormat="1">
      <c r="A66" s="177"/>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9"/>
      <c r="AA66" s="180"/>
      <c r="AB66" s="181"/>
    </row>
    <row r="67" spans="1:28" s="76" customFormat="1">
      <c r="A67" s="177"/>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9"/>
      <c r="AA67" s="180"/>
      <c r="AB67" s="181"/>
    </row>
    <row r="68" spans="1:28" s="76" customFormat="1">
      <c r="A68" s="177"/>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9"/>
      <c r="AA68" s="180"/>
      <c r="AB68" s="181"/>
    </row>
    <row r="69" spans="1:28" s="76" customFormat="1">
      <c r="A69" s="177"/>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9"/>
      <c r="AA69" s="180"/>
      <c r="AB69" s="181"/>
    </row>
    <row r="70" spans="1:28" s="76" customFormat="1">
      <c r="A70" s="177"/>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9"/>
      <c r="AA70" s="180"/>
      <c r="AB70" s="181"/>
    </row>
    <row r="71" spans="1:28" s="76" customFormat="1">
      <c r="A71" s="177"/>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9"/>
      <c r="AA71" s="180"/>
      <c r="AB71" s="181"/>
    </row>
    <row r="72" spans="1:28" s="76" customFormat="1">
      <c r="A72" s="177"/>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9"/>
      <c r="AA72" s="180"/>
      <c r="AB72" s="181"/>
    </row>
    <row r="73" spans="1:28" s="76" customFormat="1">
      <c r="A73" s="177"/>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9"/>
      <c r="AA73" s="180"/>
      <c r="AB73" s="181"/>
    </row>
    <row r="74" spans="1:28" s="76" customFormat="1">
      <c r="A74" s="177"/>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9"/>
      <c r="AA74" s="180"/>
      <c r="AB74" s="181"/>
    </row>
    <row r="75" spans="1:28" s="76" customFormat="1">
      <c r="A75" s="177"/>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9"/>
      <c r="AA75" s="180"/>
      <c r="AB75" s="181"/>
    </row>
    <row r="76" spans="1:28" s="76" customFormat="1">
      <c r="A76" s="177"/>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9"/>
      <c r="AA76" s="180"/>
      <c r="AB76" s="181"/>
    </row>
    <row r="77" spans="1:28" s="76" customFormat="1">
      <c r="A77" s="177"/>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9"/>
      <c r="AA77" s="180"/>
      <c r="AB77" s="181"/>
    </row>
    <row r="78" spans="1:28" s="76" customFormat="1">
      <c r="A78" s="177"/>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9"/>
      <c r="AA78" s="180"/>
      <c r="AB78" s="181"/>
    </row>
    <row r="79" spans="1:28" s="76" customFormat="1">
      <c r="A79" s="177"/>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9"/>
      <c r="AA79" s="180"/>
      <c r="AB79" s="181"/>
    </row>
    <row r="80" spans="1:28" s="76" customFormat="1">
      <c r="A80" s="177"/>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9"/>
      <c r="AA80" s="180"/>
      <c r="AB80" s="181"/>
    </row>
    <row r="81" spans="1:28" s="76" customFormat="1">
      <c r="A81" s="177"/>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9"/>
      <c r="AA81" s="180"/>
      <c r="AB81" s="181"/>
    </row>
    <row r="82" spans="1:28" s="76" customFormat="1">
      <c r="A82" s="177"/>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9"/>
      <c r="AA82" s="180"/>
      <c r="AB82" s="181"/>
    </row>
    <row r="83" spans="1:28" s="76" customFormat="1">
      <c r="A83" s="177"/>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9"/>
      <c r="AA83" s="180"/>
      <c r="AB83" s="181"/>
    </row>
    <row r="84" spans="1:28" s="76" customFormat="1">
      <c r="A84" s="177"/>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9"/>
      <c r="AA84" s="180"/>
      <c r="AB84" s="181"/>
    </row>
    <row r="85" spans="1:28" s="76" customFormat="1">
      <c r="A85" s="177"/>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9"/>
      <c r="AA85" s="180"/>
      <c r="AB85" s="181"/>
    </row>
    <row r="86" spans="1:28" s="76" customFormat="1">
      <c r="A86" s="177"/>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9"/>
      <c r="AA86" s="180"/>
      <c r="AB86" s="181"/>
    </row>
    <row r="87" spans="1:28" s="76" customFormat="1">
      <c r="A87" s="177"/>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9"/>
      <c r="AA87" s="180"/>
      <c r="AB87" s="181"/>
    </row>
    <row r="88" spans="1:28" s="76" customFormat="1">
      <c r="A88" s="177"/>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9"/>
      <c r="AA88" s="180"/>
      <c r="AB88" s="181"/>
    </row>
    <row r="89" spans="1:28" s="76" customFormat="1">
      <c r="A89" s="177"/>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9"/>
      <c r="AA89" s="180"/>
      <c r="AB89" s="181"/>
    </row>
    <row r="90" spans="1:28" s="76" customFormat="1">
      <c r="A90" s="177"/>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9"/>
      <c r="AA90" s="180"/>
      <c r="AB90" s="181"/>
    </row>
    <row r="91" spans="1:28" s="76" customFormat="1">
      <c r="A91" s="177"/>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9"/>
      <c r="AA91" s="180"/>
      <c r="AB91" s="181"/>
    </row>
    <row r="92" spans="1:28" s="76" customFormat="1">
      <c r="A92" s="177"/>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9"/>
      <c r="AA92" s="180"/>
      <c r="AB92" s="181"/>
    </row>
    <row r="93" spans="1:28" s="76" customFormat="1">
      <c r="A93" s="177"/>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9"/>
      <c r="AA93" s="180"/>
      <c r="AB93" s="181"/>
    </row>
    <row r="94" spans="1:28" s="76" customFormat="1">
      <c r="A94" s="177"/>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9"/>
      <c r="AA94" s="180"/>
      <c r="AB94" s="181"/>
    </row>
    <row r="95" spans="1:28" s="76" customFormat="1">
      <c r="A95" s="177"/>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9"/>
      <c r="AA95" s="180"/>
      <c r="AB95" s="181"/>
    </row>
    <row r="96" spans="1:28" s="76" customFormat="1">
      <c r="A96" s="177"/>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9"/>
      <c r="AA96" s="180"/>
      <c r="AB96" s="181"/>
    </row>
    <row r="97" spans="1:28" s="76" customFormat="1">
      <c r="A97" s="177"/>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9"/>
      <c r="AA97" s="180"/>
      <c r="AB97" s="181"/>
    </row>
    <row r="98" spans="1:28" s="76" customFormat="1">
      <c r="A98" s="177"/>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9"/>
      <c r="AA98" s="180"/>
      <c r="AB98" s="181"/>
    </row>
    <row r="99" spans="1:28" s="76" customFormat="1">
      <c r="A99" s="177"/>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9"/>
      <c r="AA99" s="180"/>
      <c r="AB99" s="181"/>
    </row>
    <row r="100" spans="1:28" s="76" customFormat="1">
      <c r="A100" s="177"/>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9"/>
      <c r="AA100" s="180"/>
      <c r="AB100" s="181"/>
    </row>
    <row r="101" spans="1:28" s="76" customFormat="1">
      <c r="A101" s="177"/>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9"/>
      <c r="AA101" s="180"/>
      <c r="AB101" s="181"/>
    </row>
    <row r="102" spans="1:28" s="76" customFormat="1">
      <c r="A102" s="177"/>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9"/>
      <c r="AA102" s="180"/>
      <c r="AB102" s="181"/>
    </row>
    <row r="103" spans="1:28" s="76" customFormat="1">
      <c r="A103" s="177"/>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9"/>
      <c r="AA103" s="180"/>
      <c r="AB103" s="181"/>
    </row>
    <row r="104" spans="1:28" s="76" customFormat="1">
      <c r="A104" s="177"/>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9"/>
      <c r="AA104" s="180"/>
      <c r="AB104" s="181"/>
    </row>
    <row r="105" spans="1:28" s="76" customFormat="1">
      <c r="A105" s="177"/>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9"/>
      <c r="AA105" s="180"/>
      <c r="AB105" s="181"/>
    </row>
    <row r="106" spans="1:28" s="76" customFormat="1">
      <c r="A106" s="177"/>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9"/>
      <c r="AA106" s="180"/>
      <c r="AB106" s="181"/>
    </row>
    <row r="107" spans="1:28" s="76" customFormat="1">
      <c r="A107" s="177"/>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9"/>
      <c r="AA107" s="180"/>
      <c r="AB107" s="181"/>
    </row>
    <row r="108" spans="1:28" s="76" customFormat="1">
      <c r="A108" s="177"/>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9"/>
      <c r="AA108" s="180"/>
      <c r="AB108" s="181"/>
    </row>
    <row r="109" spans="1:28" s="76" customFormat="1">
      <c r="A109" s="177"/>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9"/>
      <c r="AA109" s="180"/>
      <c r="AB109" s="181"/>
    </row>
    <row r="110" spans="1:28" s="76" customFormat="1">
      <c r="A110" s="177"/>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9"/>
      <c r="AA110" s="180"/>
      <c r="AB110" s="181"/>
    </row>
    <row r="111" spans="1:28" s="76" customFormat="1">
      <c r="A111" s="177"/>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9"/>
      <c r="AA111" s="180"/>
      <c r="AB111" s="181"/>
    </row>
    <row r="112" spans="1:28" s="76" customFormat="1">
      <c r="A112" s="177"/>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9"/>
      <c r="AA112" s="180"/>
      <c r="AB112" s="181"/>
    </row>
    <row r="113" spans="1:28" s="76" customFormat="1">
      <c r="A113" s="177"/>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9"/>
      <c r="AA113" s="180"/>
      <c r="AB113" s="181"/>
    </row>
    <row r="114" spans="1:28" s="76" customFormat="1">
      <c r="A114" s="177"/>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9"/>
      <c r="AA114" s="180"/>
      <c r="AB114" s="181"/>
    </row>
    <row r="115" spans="1:28" s="76" customFormat="1">
      <c r="A115" s="177"/>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9"/>
      <c r="AA115" s="180"/>
      <c r="AB115" s="181"/>
    </row>
    <row r="116" spans="1:28" s="76" customFormat="1">
      <c r="A116" s="177"/>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9"/>
      <c r="AA116" s="180"/>
      <c r="AB116" s="181"/>
    </row>
    <row r="117" spans="1:28" s="76" customFormat="1">
      <c r="A117" s="177"/>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9"/>
      <c r="AA117" s="180"/>
      <c r="AB117" s="181"/>
    </row>
    <row r="118" spans="1:28" s="76" customFormat="1">
      <c r="A118" s="177"/>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9"/>
      <c r="AA118" s="180"/>
      <c r="AB118" s="181"/>
    </row>
    <row r="119" spans="1:28" s="76" customFormat="1">
      <c r="A119" s="177"/>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9"/>
      <c r="AA119" s="180"/>
      <c r="AB119" s="181"/>
    </row>
    <row r="120" spans="1:28" s="76" customFormat="1">
      <c r="A120" s="177"/>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9"/>
      <c r="AA120" s="180"/>
      <c r="AB120" s="181"/>
    </row>
    <row r="121" spans="1:28" s="76" customFormat="1">
      <c r="A121" s="177"/>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9"/>
      <c r="AA121" s="180"/>
      <c r="AB121" s="181"/>
    </row>
    <row r="122" spans="1:28" s="76" customFormat="1">
      <c r="A122" s="177"/>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9"/>
      <c r="AA122" s="180"/>
      <c r="AB122" s="181"/>
    </row>
    <row r="123" spans="1:28" s="76" customFormat="1">
      <c r="A123" s="177"/>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9"/>
      <c r="AA123" s="180"/>
      <c r="AB123" s="181"/>
    </row>
    <row r="124" spans="1:28" s="76" customFormat="1">
      <c r="A124" s="177"/>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9"/>
      <c r="AA124" s="180"/>
      <c r="AB124" s="181"/>
    </row>
    <row r="125" spans="1:28" s="76" customFormat="1">
      <c r="A125" s="177"/>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9"/>
      <c r="AA125" s="180"/>
      <c r="AB125" s="181"/>
    </row>
    <row r="126" spans="1:28" s="76" customFormat="1">
      <c r="A126" s="177"/>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9"/>
      <c r="AA126" s="180"/>
      <c r="AB126" s="181"/>
    </row>
    <row r="127" spans="1:28" s="76" customFormat="1">
      <c r="A127" s="177"/>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9"/>
      <c r="AA127" s="180"/>
      <c r="AB127" s="181"/>
    </row>
    <row r="128" spans="1:28" s="76" customFormat="1">
      <c r="A128" s="177"/>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9"/>
      <c r="AA128" s="180"/>
      <c r="AB128" s="181"/>
    </row>
    <row r="129" spans="1:28" s="76" customFormat="1">
      <c r="A129" s="177"/>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9"/>
      <c r="AA129" s="180"/>
      <c r="AB129" s="181"/>
    </row>
  </sheetData>
  <mergeCells count="15">
    <mergeCell ref="AB3:AB4"/>
    <mergeCell ref="AC3:AD3"/>
    <mergeCell ref="A1:AA1"/>
    <mergeCell ref="B2:D2"/>
    <mergeCell ref="A3:A4"/>
    <mergeCell ref="B3:C4"/>
    <mergeCell ref="D3:D4"/>
    <mergeCell ref="E3:H3"/>
    <mergeCell ref="I3:L3"/>
    <mergeCell ref="M3:P3"/>
    <mergeCell ref="Q3:T3"/>
    <mergeCell ref="U3:X3"/>
    <mergeCell ref="Y3:Y4"/>
    <mergeCell ref="Z3:Z4"/>
    <mergeCell ref="AA3:AA4"/>
  </mergeCells>
  <phoneticPr fontId="4" type="noConversion"/>
  <conditionalFormatting sqref="B7:B18">
    <cfRule type="cellIs" dxfId="4" priority="6" operator="equal">
      <formula>"…"</formula>
    </cfRule>
  </conditionalFormatting>
  <conditionalFormatting sqref="C10:C17">
    <cfRule type="cellIs" dxfId="3" priority="5" operator="equal">
      <formula>"…"</formula>
    </cfRule>
  </conditionalFormatting>
  <conditionalFormatting sqref="E3 I3 M3 Q3 U3 E4:X4">
    <cfRule type="cellIs" dxfId="2" priority="7" operator="equal">
      <formula>"…"</formula>
    </cfRule>
  </conditionalFormatting>
  <conditionalFormatting sqref="AC5:AD31">
    <cfRule type="cellIs" dxfId="1" priority="1" operator="equal">
      <formula>"…"</formula>
    </cfRule>
    <cfRule type="cellIs" dxfId="0" priority="2" operator="equal">
      <formula>"… "</formula>
    </cfRule>
  </conditionalFormatting>
  <pageMargins left="0.70866141732283472" right="0.70866141732283472" top="0.35433070866141736" bottom="0.74803149606299213" header="0.31496062992125984" footer="0.31496062992125984"/>
  <pageSetup paperSize="8" scale="59" fitToHeight="0" orientation="landscape" r:id="rId1"/>
  <headerFoot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具名範圍</vt:lpstr>
      </vt:variant>
      <vt:variant>
        <vt:i4>16</vt:i4>
      </vt:variant>
    </vt:vector>
  </HeadingPairs>
  <TitlesOfParts>
    <vt:vector size="24" baseType="lpstr">
      <vt:lpstr>社區發展與人民團體</vt:lpstr>
      <vt:lpstr>社會救助</vt:lpstr>
      <vt:lpstr>老人福利</vt:lpstr>
      <vt:lpstr>身心障礙福利</vt:lpstr>
      <vt:lpstr>婦女福利</vt:lpstr>
      <vt:lpstr>兒童及少年福利</vt:lpstr>
      <vt:lpstr>社會工作及志願服務</vt:lpstr>
      <vt:lpstr>家庭暴力及性侵害與性騷擾防</vt:lpstr>
      <vt:lpstr>老人福利!Print_Area</vt:lpstr>
      <vt:lpstr>身心障礙福利!Print_Area</vt:lpstr>
      <vt:lpstr>兒童及少年福利!Print_Area</vt:lpstr>
      <vt:lpstr>社區發展與人民團體!Print_Area</vt:lpstr>
      <vt:lpstr>社會工作及志願服務!Print_Area</vt:lpstr>
      <vt:lpstr>社會救助!Print_Area</vt:lpstr>
      <vt:lpstr>家庭暴力及性侵害與性騷擾防!Print_Area</vt:lpstr>
      <vt:lpstr>婦女福利!Print_Area</vt:lpstr>
      <vt:lpstr>老人福利!Print_Titles</vt:lpstr>
      <vt:lpstr>身心障礙福利!Print_Titles</vt:lpstr>
      <vt:lpstr>兒童及少年福利!Print_Titles</vt:lpstr>
      <vt:lpstr>社區發展與人民團體!Print_Titles</vt:lpstr>
      <vt:lpstr>社會工作及志願服務!Print_Titles</vt:lpstr>
      <vt:lpstr>社會救助!Print_Titles</vt:lpstr>
      <vt:lpstr>家庭暴力及性侵害與性騷擾防!Print_Titles</vt:lpstr>
      <vt:lpstr>婦女福利!Print_Titles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社會局31</cp:lastModifiedBy>
  <cp:lastPrinted>2024-05-20T06:37:39Z</cp:lastPrinted>
  <dcterms:created xsi:type="dcterms:W3CDTF">2023-07-11T07:24:45Z</dcterms:created>
  <dcterms:modified xsi:type="dcterms:W3CDTF">2024-05-28T06:06:29Z</dcterms:modified>
</cp:coreProperties>
</file>